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15" yWindow="225" windowWidth="14520" windowHeight="11460" tabRatio="608"/>
  </bookViews>
  <sheets>
    <sheet name="приложение 12" sheetId="34" r:id="rId1"/>
    <sheet name="приложение 13 ФЭУ" sheetId="53" r:id="rId2"/>
    <sheet name="приложение 14 ФЭУ" sheetId="54" r:id="rId3"/>
    <sheet name="приложение 15" sheetId="29" r:id="rId4"/>
  </sheets>
  <definedNames>
    <definedName name="_xlnm._FilterDatabase" localSheetId="1" hidden="1">'приложение 13 ФЭУ'!$A$1:$A$188</definedName>
    <definedName name="_xlnm._FilterDatabase" localSheetId="2" hidden="1">'приложение 14 ФЭУ'!$C$1:$C$294</definedName>
    <definedName name="Z_1B708460_75CC_4B76_AAF5_D59C6CEEB07F_.wvu.Cols" localSheetId="0" hidden="1">'приложение 12'!#REF!,'приложение 12'!$IT:$IX,'приложение 12'!$SP:$ST,'приложение 12'!$ACL:$ACP,'приложение 12'!$AMH:$AML,'приложение 12'!$AWD:$AWH,'приложение 12'!$BFZ:$BGD,'приложение 12'!$BPV:$BPZ,'приложение 12'!$BZR:$BZV,'приложение 12'!$CJN:$CJR,'приложение 12'!$CTJ:$CTN,'приложение 12'!$DDF:$DDJ,'приложение 12'!$DNB:$DNF,'приложение 12'!$DWX:$DXB,'приложение 12'!$EGT:$EGX,'приложение 12'!$EQP:$EQT,'приложение 12'!$FAL:$FAP,'приложение 12'!$FKH:$FKL,'приложение 12'!$FUD:$FUH,'приложение 12'!$GDZ:$GED,'приложение 12'!$GNV:$GNZ,'приложение 12'!$GXR:$GXV,'приложение 12'!$HHN:$HHR,'приложение 12'!$HRJ:$HRN,'приложение 12'!$IBF:$IBJ,'приложение 12'!$ILB:$ILF,'приложение 12'!$IUX:$IVB,'приложение 12'!$JET:$JEX,'приложение 12'!$JOP:$JOT,'приложение 12'!$JYL:$JYP,'приложение 12'!$KIH:$KIL,'приложение 12'!$KSD:$KSH,'приложение 12'!$LBZ:$LCD,'приложение 12'!$LLV:$LLZ,'приложение 12'!$LVR:$LVV,'приложение 12'!$MFN:$MFR,'приложение 12'!$MPJ:$MPN,'приложение 12'!$MZF:$MZJ,'приложение 12'!$NJB:$NJF,'приложение 12'!$NSX:$NTB,'приложение 12'!$OCT:$OCX,'приложение 12'!$OMP:$OMT,'приложение 12'!$OWL:$OWP,'приложение 12'!$PGH:$PGL,'приложение 12'!$PQD:$PQH,'приложение 12'!$PZZ:$QAD,'приложение 12'!$QJV:$QJZ,'приложение 12'!$QTR:$QTV,'приложение 12'!$RDN:$RDR,'приложение 12'!$RNJ:$RNN,'приложение 12'!$RXF:$RXJ,'приложение 12'!$SHB:$SHF,'приложение 12'!$SQX:$SRB,'приложение 12'!$TAT:$TAX,'приложение 12'!$TKP:$TKT,'приложение 12'!$TUL:$TUP,'приложение 12'!$UEH:$UEL,'приложение 12'!$UOD:$UOH,'приложение 12'!$UXZ:$UYD,'приложение 12'!$VHV:$VHZ,'приложение 12'!$VRR:$VRV,'приложение 12'!$WBN:$WBR,'приложение 12'!$WLJ:$WLN,'приложение 12'!$WVF:$WVJ</definedName>
    <definedName name="Z_1B708460_75CC_4B76_AAF5_D59C6CEEB07F_.wvu.Cols" localSheetId="3" hidden="1">'приложение 15'!$JD:$JD,'приложение 15'!$SZ:$SZ,'приложение 15'!$ACV:$ACV,'приложение 15'!$AMR:$AMR,'приложение 15'!$AWN:$AWN,'приложение 15'!$BGJ:$BGJ,'приложение 15'!$BQF:$BQF,'приложение 15'!$CAB:$CAB,'приложение 15'!$CJX:$CJX,'приложение 15'!$CTT:$CTT,'приложение 15'!$DDP:$DDP,'приложение 15'!$DNL:$DNL,'приложение 15'!$DXH:$DXH,'приложение 15'!$EHD:$EHD,'приложение 15'!$EQZ:$EQZ,'приложение 15'!$FAV:$FAV,'приложение 15'!$FKR:$FKR,'приложение 15'!$FUN:$FUN,'приложение 15'!$GEJ:$GEJ,'приложение 15'!$GOF:$GOF,'приложение 15'!$GYB:$GYB,'приложение 15'!$HHX:$HHX,'приложение 15'!$HRT:$HRT,'приложение 15'!$IBP:$IBP,'приложение 15'!$ILL:$ILL,'приложение 15'!$IVH:$IVH,'приложение 15'!$JFD:$JFD,'приложение 15'!$JOZ:$JOZ,'приложение 15'!$JYV:$JYV,'приложение 15'!$KIR:$KIR,'приложение 15'!$KSN:$KSN,'приложение 15'!$LCJ:$LCJ,'приложение 15'!$LMF:$LMF,'приложение 15'!$LWB:$LWB,'приложение 15'!$MFX:$MFX,'приложение 15'!$MPT:$MPT,'приложение 15'!$MZP:$MZP,'приложение 15'!$NJL:$NJL,'приложение 15'!$NTH:$NTH,'приложение 15'!$ODD:$ODD,'приложение 15'!$OMZ:$OMZ,'приложение 15'!$OWV:$OWV,'приложение 15'!$PGR:$PGR,'приложение 15'!$PQN:$PQN,'приложение 15'!$QAJ:$QAJ,'приложение 15'!$QKF:$QKF,'приложение 15'!$QUB:$QUB,'приложение 15'!$RDX:$RDX,'приложение 15'!$RNT:$RNT,'приложение 15'!$RXP:$RXP,'приложение 15'!$SHL:$SHL,'приложение 15'!$SRH:$SRH,'приложение 15'!$TBD:$TBD,'приложение 15'!$TKZ:$TKZ,'приложение 15'!$TUV:$TUV,'приложение 15'!$UER:$UER,'приложение 15'!$UON:$UON,'приложение 15'!$UYJ:$UYJ,'приложение 15'!$VIF:$VIF,'приложение 15'!$VSB:$VSB,'приложение 15'!$WBX:$WBX,'приложение 15'!$WLT:$WLT,'приложение 15'!$WVP:$WVP</definedName>
    <definedName name="Z_1B708460_75CC_4B76_AAF5_D59C6CEEB07F_.wvu.PrintArea" localSheetId="3" hidden="1">'приложение 15'!$A$1:$I$59</definedName>
    <definedName name="Z_1B708460_75CC_4B76_AAF5_D59C6CEEB07F_.wvu.PrintTitles" localSheetId="0" hidden="1">'приложение 12'!$6:$8</definedName>
    <definedName name="Z_1B708460_75CC_4B76_AAF5_D59C6CEEB07F_.wvu.Rows" localSheetId="0" hidden="1">'приложение 12'!#REF!,'приложение 12'!$87:$87,'приложение 12'!#REF!,'приложение 12'!#REF!,'приложение 12'!$101:$103,'приложение 12'!#REF!,'приложение 12'!#REF!,'приложение 12'!#REF!,'приложение 12'!$135:$135</definedName>
    <definedName name="Z_1B708460_75CC_4B76_AAF5_D59C6CEEB07F_.wvu.Rows" localSheetId="3" hidden="1">'приложение 15'!$36:$43,'приложение 15'!#REF!</definedName>
    <definedName name="Z_2B19869E_920C_42A3_87AC_AB1685487084_.wvu.Cols" localSheetId="0" hidden="1">'приложение 12'!#REF!,'приложение 12'!$IT:$IX,'приложение 12'!$SP:$ST,'приложение 12'!$ACL:$ACP,'приложение 12'!$AMH:$AML,'приложение 12'!$AWD:$AWH,'приложение 12'!$BFZ:$BGD,'приложение 12'!$BPV:$BPZ,'приложение 12'!$BZR:$BZV,'приложение 12'!$CJN:$CJR,'приложение 12'!$CTJ:$CTN,'приложение 12'!$DDF:$DDJ,'приложение 12'!$DNB:$DNF,'приложение 12'!$DWX:$DXB,'приложение 12'!$EGT:$EGX,'приложение 12'!$EQP:$EQT,'приложение 12'!$FAL:$FAP,'приложение 12'!$FKH:$FKL,'приложение 12'!$FUD:$FUH,'приложение 12'!$GDZ:$GED,'приложение 12'!$GNV:$GNZ,'приложение 12'!$GXR:$GXV,'приложение 12'!$HHN:$HHR,'приложение 12'!$HRJ:$HRN,'приложение 12'!$IBF:$IBJ,'приложение 12'!$ILB:$ILF,'приложение 12'!$IUX:$IVB,'приложение 12'!$JET:$JEX,'приложение 12'!$JOP:$JOT,'приложение 12'!$JYL:$JYP,'приложение 12'!$KIH:$KIL,'приложение 12'!$KSD:$KSH,'приложение 12'!$LBZ:$LCD,'приложение 12'!$LLV:$LLZ,'приложение 12'!$LVR:$LVV,'приложение 12'!$MFN:$MFR,'приложение 12'!$MPJ:$MPN,'приложение 12'!$MZF:$MZJ,'приложение 12'!$NJB:$NJF,'приложение 12'!$NSX:$NTB,'приложение 12'!$OCT:$OCX,'приложение 12'!$OMP:$OMT,'приложение 12'!$OWL:$OWP,'приложение 12'!$PGH:$PGL,'приложение 12'!$PQD:$PQH,'приложение 12'!$PZZ:$QAD,'приложение 12'!$QJV:$QJZ,'приложение 12'!$QTR:$QTV,'приложение 12'!$RDN:$RDR,'приложение 12'!$RNJ:$RNN,'приложение 12'!$RXF:$RXJ,'приложение 12'!$SHB:$SHF,'приложение 12'!$SQX:$SRB,'приложение 12'!$TAT:$TAX,'приложение 12'!$TKP:$TKT,'приложение 12'!$TUL:$TUP,'приложение 12'!$UEH:$UEL,'приложение 12'!$UOD:$UOH,'приложение 12'!$UXZ:$UYD,'приложение 12'!$VHV:$VHZ,'приложение 12'!$VRR:$VRV,'приложение 12'!$WBN:$WBR,'приложение 12'!$WLJ:$WLN,'приложение 12'!$WVF:$WVJ</definedName>
    <definedName name="Z_2B19869E_920C_42A3_87AC_AB1685487084_.wvu.Cols" localSheetId="3" hidden="1">'приложение 15'!$JD:$JD,'приложение 15'!$SZ:$SZ,'приложение 15'!$ACV:$ACV,'приложение 15'!$AMR:$AMR,'приложение 15'!$AWN:$AWN,'приложение 15'!$BGJ:$BGJ,'приложение 15'!$BQF:$BQF,'приложение 15'!$CAB:$CAB,'приложение 15'!$CJX:$CJX,'приложение 15'!$CTT:$CTT,'приложение 15'!$DDP:$DDP,'приложение 15'!$DNL:$DNL,'приложение 15'!$DXH:$DXH,'приложение 15'!$EHD:$EHD,'приложение 15'!$EQZ:$EQZ,'приложение 15'!$FAV:$FAV,'приложение 15'!$FKR:$FKR,'приложение 15'!$FUN:$FUN,'приложение 15'!$GEJ:$GEJ,'приложение 15'!$GOF:$GOF,'приложение 15'!$GYB:$GYB,'приложение 15'!$HHX:$HHX,'приложение 15'!$HRT:$HRT,'приложение 15'!$IBP:$IBP,'приложение 15'!$ILL:$ILL,'приложение 15'!$IVH:$IVH,'приложение 15'!$JFD:$JFD,'приложение 15'!$JOZ:$JOZ,'приложение 15'!$JYV:$JYV,'приложение 15'!$KIR:$KIR,'приложение 15'!$KSN:$KSN,'приложение 15'!$LCJ:$LCJ,'приложение 15'!$LMF:$LMF,'приложение 15'!$LWB:$LWB,'приложение 15'!$MFX:$MFX,'приложение 15'!$MPT:$MPT,'приложение 15'!$MZP:$MZP,'приложение 15'!$NJL:$NJL,'приложение 15'!$NTH:$NTH,'приложение 15'!$ODD:$ODD,'приложение 15'!$OMZ:$OMZ,'приложение 15'!$OWV:$OWV,'приложение 15'!$PGR:$PGR,'приложение 15'!$PQN:$PQN,'приложение 15'!$QAJ:$QAJ,'приложение 15'!$QKF:$QKF,'приложение 15'!$QUB:$QUB,'приложение 15'!$RDX:$RDX,'приложение 15'!$RNT:$RNT,'приложение 15'!$RXP:$RXP,'приложение 15'!$SHL:$SHL,'приложение 15'!$SRH:$SRH,'приложение 15'!$TBD:$TBD,'приложение 15'!$TKZ:$TKZ,'приложение 15'!$TUV:$TUV,'приложение 15'!$UER:$UER,'приложение 15'!$UON:$UON,'приложение 15'!$UYJ:$UYJ,'приложение 15'!$VIF:$VIF,'приложение 15'!$VSB:$VSB,'приложение 15'!$WBX:$WBX,'приложение 15'!$WLT:$WLT,'приложение 15'!$WVP:$WVP</definedName>
    <definedName name="Z_2B19869E_920C_42A3_87AC_AB1685487084_.wvu.PrintArea" localSheetId="3" hidden="1">'приложение 15'!$A$1:$I$59</definedName>
    <definedName name="Z_2B19869E_920C_42A3_87AC_AB1685487084_.wvu.PrintTitles" localSheetId="0" hidden="1">'приложение 12'!$6:$8</definedName>
    <definedName name="Z_2B19869E_920C_42A3_87AC_AB1685487084_.wvu.Rows" localSheetId="0" hidden="1">'приложение 12'!#REF!,'приложение 12'!#REF!,'приложение 12'!$101:$103,'приложение 12'!#REF!,'приложение 12'!#REF!,'приложение 12'!#REF!,'приложение 12'!$135:$135</definedName>
    <definedName name="Z_2B19869E_920C_42A3_87AC_AB1685487084_.wvu.Rows" localSheetId="3" hidden="1">'приложение 15'!$36:$43,'приложение 15'!#REF!</definedName>
    <definedName name="Z_6FE81875_AC1B_45AA_BEF9_40A227ED1B15_.wvu.Cols" localSheetId="0" hidden="1">'приложение 12'!#REF!,'приложение 12'!$IT:$IX,'приложение 12'!$SP:$ST,'приложение 12'!$ACL:$ACP,'приложение 12'!$AMH:$AML,'приложение 12'!$AWD:$AWH,'приложение 12'!$BFZ:$BGD,'приложение 12'!$BPV:$BPZ,'приложение 12'!$BZR:$BZV,'приложение 12'!$CJN:$CJR,'приложение 12'!$CTJ:$CTN,'приложение 12'!$DDF:$DDJ,'приложение 12'!$DNB:$DNF,'приложение 12'!$DWX:$DXB,'приложение 12'!$EGT:$EGX,'приложение 12'!$EQP:$EQT,'приложение 12'!$FAL:$FAP,'приложение 12'!$FKH:$FKL,'приложение 12'!$FUD:$FUH,'приложение 12'!$GDZ:$GED,'приложение 12'!$GNV:$GNZ,'приложение 12'!$GXR:$GXV,'приложение 12'!$HHN:$HHR,'приложение 12'!$HRJ:$HRN,'приложение 12'!$IBF:$IBJ,'приложение 12'!$ILB:$ILF,'приложение 12'!$IUX:$IVB,'приложение 12'!$JET:$JEX,'приложение 12'!$JOP:$JOT,'приложение 12'!$JYL:$JYP,'приложение 12'!$KIH:$KIL,'приложение 12'!$KSD:$KSH,'приложение 12'!$LBZ:$LCD,'приложение 12'!$LLV:$LLZ,'приложение 12'!$LVR:$LVV,'приложение 12'!$MFN:$MFR,'приложение 12'!$MPJ:$MPN,'приложение 12'!$MZF:$MZJ,'приложение 12'!$NJB:$NJF,'приложение 12'!$NSX:$NTB,'приложение 12'!$OCT:$OCX,'приложение 12'!$OMP:$OMT,'приложение 12'!$OWL:$OWP,'приложение 12'!$PGH:$PGL,'приложение 12'!$PQD:$PQH,'приложение 12'!$PZZ:$QAD,'приложение 12'!$QJV:$QJZ,'приложение 12'!$QTR:$QTV,'приложение 12'!$RDN:$RDR,'приложение 12'!$RNJ:$RNN,'приложение 12'!$RXF:$RXJ,'приложение 12'!$SHB:$SHF,'приложение 12'!$SQX:$SRB,'приложение 12'!$TAT:$TAX,'приложение 12'!$TKP:$TKT,'приложение 12'!$TUL:$TUP,'приложение 12'!$UEH:$UEL,'приложение 12'!$UOD:$UOH,'приложение 12'!$UXZ:$UYD,'приложение 12'!$VHV:$VHZ,'приложение 12'!$VRR:$VRV,'приложение 12'!$WBN:$WBR,'приложение 12'!$WLJ:$WLN,'приложение 12'!$WVF:$WVJ</definedName>
    <definedName name="Z_6FE81875_AC1B_45AA_BEF9_40A227ED1B15_.wvu.PrintTitles" localSheetId="0" hidden="1">'приложение 12'!$6:$8</definedName>
    <definedName name="Z_6FE81875_AC1B_45AA_BEF9_40A227ED1B15_.wvu.Rows" localSheetId="0" hidden="1">'приложение 12'!#REF!,'приложение 12'!#REF!,'приложение 12'!$101:$103,'приложение 12'!#REF!,'приложение 12'!#REF!,'приложение 12'!#REF!,'приложение 12'!$135:$135</definedName>
    <definedName name="Z_7737F6E5_1EE5_41AF_9BD2_12205394302E_.wvu.Cols" localSheetId="0" hidden="1">'приложение 12'!#REF!,'приложение 12'!$IT:$IX,'приложение 12'!$SP:$ST,'приложение 12'!$ACL:$ACP,'приложение 12'!$AMH:$AML,'приложение 12'!$AWD:$AWH,'приложение 12'!$BFZ:$BGD,'приложение 12'!$BPV:$BPZ,'приложение 12'!$BZR:$BZV,'приложение 12'!$CJN:$CJR,'приложение 12'!$CTJ:$CTN,'приложение 12'!$DDF:$DDJ,'приложение 12'!$DNB:$DNF,'приложение 12'!$DWX:$DXB,'приложение 12'!$EGT:$EGX,'приложение 12'!$EQP:$EQT,'приложение 12'!$FAL:$FAP,'приложение 12'!$FKH:$FKL,'приложение 12'!$FUD:$FUH,'приложение 12'!$GDZ:$GED,'приложение 12'!$GNV:$GNZ,'приложение 12'!$GXR:$GXV,'приложение 12'!$HHN:$HHR,'приложение 12'!$HRJ:$HRN,'приложение 12'!$IBF:$IBJ,'приложение 12'!$ILB:$ILF,'приложение 12'!$IUX:$IVB,'приложение 12'!$JET:$JEX,'приложение 12'!$JOP:$JOT,'приложение 12'!$JYL:$JYP,'приложение 12'!$KIH:$KIL,'приложение 12'!$KSD:$KSH,'приложение 12'!$LBZ:$LCD,'приложение 12'!$LLV:$LLZ,'приложение 12'!$LVR:$LVV,'приложение 12'!$MFN:$MFR,'приложение 12'!$MPJ:$MPN,'приложение 12'!$MZF:$MZJ,'приложение 12'!$NJB:$NJF,'приложение 12'!$NSX:$NTB,'приложение 12'!$OCT:$OCX,'приложение 12'!$OMP:$OMT,'приложение 12'!$OWL:$OWP,'приложение 12'!$PGH:$PGL,'приложение 12'!$PQD:$PQH,'приложение 12'!$PZZ:$QAD,'приложение 12'!$QJV:$QJZ,'приложение 12'!$QTR:$QTV,'приложение 12'!$RDN:$RDR,'приложение 12'!$RNJ:$RNN,'приложение 12'!$RXF:$RXJ,'приложение 12'!$SHB:$SHF,'приложение 12'!$SQX:$SRB,'приложение 12'!$TAT:$TAX,'приложение 12'!$TKP:$TKT,'приложение 12'!$TUL:$TUP,'приложение 12'!$UEH:$UEL,'приложение 12'!$UOD:$UOH,'приложение 12'!$UXZ:$UYD,'приложение 12'!$VHV:$VHZ,'приложение 12'!$VRR:$VRV,'приложение 12'!$WBN:$WBR,'приложение 12'!$WLJ:$WLN,'приложение 12'!$WVF:$WVJ</definedName>
    <definedName name="Z_7737F6E5_1EE5_41AF_9BD2_12205394302E_.wvu.PrintTitles" localSheetId="0" hidden="1">'приложение 12'!$6:$8</definedName>
    <definedName name="Z_7737F6E5_1EE5_41AF_9BD2_12205394302E_.wvu.Rows" localSheetId="0" hidden="1">'приложение 12'!#REF!,'приложение 12'!#REF!,'приложение 12'!#REF!,'приложение 12'!$101:$103,'приложение 12'!#REF!,'приложение 12'!#REF!,'приложение 12'!#REF!,'приложение 12'!$135:$135</definedName>
    <definedName name="Z_98A9CF14_4DB1_4310_BA56_9485173C2B45_.wvu.Cols" localSheetId="0" hidden="1">'приложение 12'!#REF!,'приложение 12'!$IT:$IX,'приложение 12'!$SP:$ST,'приложение 12'!$ACL:$ACP,'приложение 12'!$AMH:$AML,'приложение 12'!$AWD:$AWH,'приложение 12'!$BFZ:$BGD,'приложение 12'!$BPV:$BPZ,'приложение 12'!$BZR:$BZV,'приложение 12'!$CJN:$CJR,'приложение 12'!$CTJ:$CTN,'приложение 12'!$DDF:$DDJ,'приложение 12'!$DNB:$DNF,'приложение 12'!$DWX:$DXB,'приложение 12'!$EGT:$EGX,'приложение 12'!$EQP:$EQT,'приложение 12'!$FAL:$FAP,'приложение 12'!$FKH:$FKL,'приложение 12'!$FUD:$FUH,'приложение 12'!$GDZ:$GED,'приложение 12'!$GNV:$GNZ,'приложение 12'!$GXR:$GXV,'приложение 12'!$HHN:$HHR,'приложение 12'!$HRJ:$HRN,'приложение 12'!$IBF:$IBJ,'приложение 12'!$ILB:$ILF,'приложение 12'!$IUX:$IVB,'приложение 12'!$JET:$JEX,'приложение 12'!$JOP:$JOT,'приложение 12'!$JYL:$JYP,'приложение 12'!$KIH:$KIL,'приложение 12'!$KSD:$KSH,'приложение 12'!$LBZ:$LCD,'приложение 12'!$LLV:$LLZ,'приложение 12'!$LVR:$LVV,'приложение 12'!$MFN:$MFR,'приложение 12'!$MPJ:$MPN,'приложение 12'!$MZF:$MZJ,'приложение 12'!$NJB:$NJF,'приложение 12'!$NSX:$NTB,'приложение 12'!$OCT:$OCX,'приложение 12'!$OMP:$OMT,'приложение 12'!$OWL:$OWP,'приложение 12'!$PGH:$PGL,'приложение 12'!$PQD:$PQH,'приложение 12'!$PZZ:$QAD,'приложение 12'!$QJV:$QJZ,'приложение 12'!$QTR:$QTV,'приложение 12'!$RDN:$RDR,'приложение 12'!$RNJ:$RNN,'приложение 12'!$RXF:$RXJ,'приложение 12'!$SHB:$SHF,'приложение 12'!$SQX:$SRB,'приложение 12'!$TAT:$TAX,'приложение 12'!$TKP:$TKT,'приложение 12'!$TUL:$TUP,'приложение 12'!$UEH:$UEL,'приложение 12'!$UOD:$UOH,'приложение 12'!$UXZ:$UYD,'приложение 12'!$VHV:$VHZ,'приложение 12'!$VRR:$VRV,'приложение 12'!$WBN:$WBR,'приложение 12'!$WLJ:$WLN,'приложение 12'!$WVF:$WVJ</definedName>
    <definedName name="Z_98A9CF14_4DB1_4310_BA56_9485173C2B45_.wvu.Cols" localSheetId="3" hidden="1">'приложение 15'!$JD:$JD,'приложение 15'!$SZ:$SZ,'приложение 15'!$ACV:$ACV,'приложение 15'!$AMR:$AMR,'приложение 15'!$AWN:$AWN,'приложение 15'!$BGJ:$BGJ,'приложение 15'!$BQF:$BQF,'приложение 15'!$CAB:$CAB,'приложение 15'!$CJX:$CJX,'приложение 15'!$CTT:$CTT,'приложение 15'!$DDP:$DDP,'приложение 15'!$DNL:$DNL,'приложение 15'!$DXH:$DXH,'приложение 15'!$EHD:$EHD,'приложение 15'!$EQZ:$EQZ,'приложение 15'!$FAV:$FAV,'приложение 15'!$FKR:$FKR,'приложение 15'!$FUN:$FUN,'приложение 15'!$GEJ:$GEJ,'приложение 15'!$GOF:$GOF,'приложение 15'!$GYB:$GYB,'приложение 15'!$HHX:$HHX,'приложение 15'!$HRT:$HRT,'приложение 15'!$IBP:$IBP,'приложение 15'!$ILL:$ILL,'приложение 15'!$IVH:$IVH,'приложение 15'!$JFD:$JFD,'приложение 15'!$JOZ:$JOZ,'приложение 15'!$JYV:$JYV,'приложение 15'!$KIR:$KIR,'приложение 15'!$KSN:$KSN,'приложение 15'!$LCJ:$LCJ,'приложение 15'!$LMF:$LMF,'приложение 15'!$LWB:$LWB,'приложение 15'!$MFX:$MFX,'приложение 15'!$MPT:$MPT,'приложение 15'!$MZP:$MZP,'приложение 15'!$NJL:$NJL,'приложение 15'!$NTH:$NTH,'приложение 15'!$ODD:$ODD,'приложение 15'!$OMZ:$OMZ,'приложение 15'!$OWV:$OWV,'приложение 15'!$PGR:$PGR,'приложение 15'!$PQN:$PQN,'приложение 15'!$QAJ:$QAJ,'приложение 15'!$QKF:$QKF,'приложение 15'!$QUB:$QUB,'приложение 15'!$RDX:$RDX,'приложение 15'!$RNT:$RNT,'приложение 15'!$RXP:$RXP,'приложение 15'!$SHL:$SHL,'приложение 15'!$SRH:$SRH,'приложение 15'!$TBD:$TBD,'приложение 15'!$TKZ:$TKZ,'приложение 15'!$TUV:$TUV,'приложение 15'!$UER:$UER,'приложение 15'!$UON:$UON,'приложение 15'!$UYJ:$UYJ,'приложение 15'!$VIF:$VIF,'приложение 15'!$VSB:$VSB,'приложение 15'!$WBX:$WBX,'приложение 15'!$WLT:$WLT,'приложение 15'!$WVP:$WVP</definedName>
    <definedName name="Z_98A9CF14_4DB1_4310_BA56_9485173C2B45_.wvu.PrintArea" localSheetId="3" hidden="1">'приложение 15'!$A$1:$I$59</definedName>
    <definedName name="Z_98A9CF14_4DB1_4310_BA56_9485173C2B45_.wvu.PrintTitles" localSheetId="0" hidden="1">'приложение 12'!$6:$8</definedName>
    <definedName name="Z_98A9CF14_4DB1_4310_BA56_9485173C2B45_.wvu.Rows" localSheetId="0" hidden="1">'приложение 12'!#REF!,'приложение 12'!#REF!,'приложение 12'!$101:$103,'приложение 12'!#REF!,'приложение 12'!#REF!,'приложение 12'!#REF!,'приложение 12'!$135:$135</definedName>
    <definedName name="Z_98A9CF14_4DB1_4310_BA56_9485173C2B45_.wvu.Rows" localSheetId="3" hidden="1">'приложение 15'!$36:$43,'приложение 15'!#REF!</definedName>
    <definedName name="Z_EEE64EE7_079F_4592_BD05_373FA47ECD84_.wvu.Cols" localSheetId="0" hidden="1">'приложение 12'!#REF!,'приложение 12'!$IT:$IX,'приложение 12'!$SP:$ST,'приложение 12'!$ACL:$ACP,'приложение 12'!$AMH:$AML,'приложение 12'!$AWD:$AWH,'приложение 12'!$BFZ:$BGD,'приложение 12'!$BPV:$BPZ,'приложение 12'!$BZR:$BZV,'приложение 12'!$CJN:$CJR,'приложение 12'!$CTJ:$CTN,'приложение 12'!$DDF:$DDJ,'приложение 12'!$DNB:$DNF,'приложение 12'!$DWX:$DXB,'приложение 12'!$EGT:$EGX,'приложение 12'!$EQP:$EQT,'приложение 12'!$FAL:$FAP,'приложение 12'!$FKH:$FKL,'приложение 12'!$FUD:$FUH,'приложение 12'!$GDZ:$GED,'приложение 12'!$GNV:$GNZ,'приложение 12'!$GXR:$GXV,'приложение 12'!$HHN:$HHR,'приложение 12'!$HRJ:$HRN,'приложение 12'!$IBF:$IBJ,'приложение 12'!$ILB:$ILF,'приложение 12'!$IUX:$IVB,'приложение 12'!$JET:$JEX,'приложение 12'!$JOP:$JOT,'приложение 12'!$JYL:$JYP,'приложение 12'!$KIH:$KIL,'приложение 12'!$KSD:$KSH,'приложение 12'!$LBZ:$LCD,'приложение 12'!$LLV:$LLZ,'приложение 12'!$LVR:$LVV,'приложение 12'!$MFN:$MFR,'приложение 12'!$MPJ:$MPN,'приложение 12'!$MZF:$MZJ,'приложение 12'!$NJB:$NJF,'приложение 12'!$NSX:$NTB,'приложение 12'!$OCT:$OCX,'приложение 12'!$OMP:$OMT,'приложение 12'!$OWL:$OWP,'приложение 12'!$PGH:$PGL,'приложение 12'!$PQD:$PQH,'приложение 12'!$PZZ:$QAD,'приложение 12'!$QJV:$QJZ,'приложение 12'!$QTR:$QTV,'приложение 12'!$RDN:$RDR,'приложение 12'!$RNJ:$RNN,'приложение 12'!$RXF:$RXJ,'приложение 12'!$SHB:$SHF,'приложение 12'!$SQX:$SRB,'приложение 12'!$TAT:$TAX,'приложение 12'!$TKP:$TKT,'приложение 12'!$TUL:$TUP,'приложение 12'!$UEH:$UEL,'приложение 12'!$UOD:$UOH,'приложение 12'!$UXZ:$UYD,'приложение 12'!$VHV:$VHZ,'приложение 12'!$VRR:$VRV,'приложение 12'!$WBN:$WBR,'приложение 12'!$WLJ:$WLN,'приложение 12'!$WVF:$WVJ</definedName>
    <definedName name="Z_EEE64EE7_079F_4592_BD05_373FA47ECD84_.wvu.Cols" localSheetId="3" hidden="1">'приложение 15'!$JD:$JD,'приложение 15'!$SZ:$SZ,'приложение 15'!$ACV:$ACV,'приложение 15'!$AMR:$AMR,'приложение 15'!$AWN:$AWN,'приложение 15'!$BGJ:$BGJ,'приложение 15'!$BQF:$BQF,'приложение 15'!$CAB:$CAB,'приложение 15'!$CJX:$CJX,'приложение 15'!$CTT:$CTT,'приложение 15'!$DDP:$DDP,'приложение 15'!$DNL:$DNL,'приложение 15'!$DXH:$DXH,'приложение 15'!$EHD:$EHD,'приложение 15'!$EQZ:$EQZ,'приложение 15'!$FAV:$FAV,'приложение 15'!$FKR:$FKR,'приложение 15'!$FUN:$FUN,'приложение 15'!$GEJ:$GEJ,'приложение 15'!$GOF:$GOF,'приложение 15'!$GYB:$GYB,'приложение 15'!$HHX:$HHX,'приложение 15'!$HRT:$HRT,'приложение 15'!$IBP:$IBP,'приложение 15'!$ILL:$ILL,'приложение 15'!$IVH:$IVH,'приложение 15'!$JFD:$JFD,'приложение 15'!$JOZ:$JOZ,'приложение 15'!$JYV:$JYV,'приложение 15'!$KIR:$KIR,'приложение 15'!$KSN:$KSN,'приложение 15'!$LCJ:$LCJ,'приложение 15'!$LMF:$LMF,'приложение 15'!$LWB:$LWB,'приложение 15'!$MFX:$MFX,'приложение 15'!$MPT:$MPT,'приложение 15'!$MZP:$MZP,'приложение 15'!$NJL:$NJL,'приложение 15'!$NTH:$NTH,'приложение 15'!$ODD:$ODD,'приложение 15'!$OMZ:$OMZ,'приложение 15'!$OWV:$OWV,'приложение 15'!$PGR:$PGR,'приложение 15'!$PQN:$PQN,'приложение 15'!$QAJ:$QAJ,'приложение 15'!$QKF:$QKF,'приложение 15'!$QUB:$QUB,'приложение 15'!$RDX:$RDX,'приложение 15'!$RNT:$RNT,'приложение 15'!$RXP:$RXP,'приложение 15'!$SHL:$SHL,'приложение 15'!$SRH:$SRH,'приложение 15'!$TBD:$TBD,'приложение 15'!$TKZ:$TKZ,'приложение 15'!$TUV:$TUV,'приложение 15'!$UER:$UER,'приложение 15'!$UON:$UON,'приложение 15'!$UYJ:$UYJ,'приложение 15'!$VIF:$VIF,'приложение 15'!$VSB:$VSB,'приложение 15'!$WBX:$WBX,'приложение 15'!$WLT:$WLT,'приложение 15'!$WVP:$WVP</definedName>
    <definedName name="Z_EEE64EE7_079F_4592_BD05_373FA47ECD84_.wvu.PrintArea" localSheetId="3" hidden="1">'приложение 15'!$A$1:$I$59</definedName>
    <definedName name="Z_EEE64EE7_079F_4592_BD05_373FA47ECD84_.wvu.PrintTitles" localSheetId="0" hidden="1">'приложение 12'!$6:$8</definedName>
    <definedName name="Z_EEE64EE7_079F_4592_BD05_373FA47ECD84_.wvu.Rows" localSheetId="0" hidden="1">'приложение 12'!#REF!,'приложение 12'!#REF!,'приложение 12'!$101:$103,'приложение 12'!#REF!,'приложение 12'!#REF!,'приложение 12'!#REF!,'приложение 12'!$135:$135</definedName>
    <definedName name="Z_EEE64EE7_079F_4592_BD05_373FA47ECD84_.wvu.Rows" localSheetId="3" hidden="1">'приложение 15'!$36:$43,'приложение 15'!#REF!</definedName>
    <definedName name="_xlnm.Print_Titles" localSheetId="0">'приложение 12'!$6:$8</definedName>
    <definedName name="_xlnm.Print_Titles" localSheetId="1">'приложение 13 ФЭУ'!$5:$7</definedName>
    <definedName name="_xlnm.Print_Titles" localSheetId="2">'приложение 14 ФЭУ'!$6:$9</definedName>
    <definedName name="_xlnm.Print_Area" localSheetId="0">'приложение 12'!$A$1:$K$134</definedName>
    <definedName name="_xlnm.Print_Area" localSheetId="1">'приложение 13 ФЭУ'!$A$1:$K$146</definedName>
    <definedName name="_xlnm.Print_Area" localSheetId="2">'приложение 14 ФЭУ'!$A$1:$H$250</definedName>
    <definedName name="_xlnm.Print_Area" localSheetId="3">'приложение 15'!$A$1:$I$59</definedName>
  </definedNames>
  <calcPr calcId="145621"/>
</workbook>
</file>

<file path=xl/calcChain.xml><?xml version="1.0" encoding="utf-8"?>
<calcChain xmlns="http://schemas.openxmlformats.org/spreadsheetml/2006/main">
  <c r="F37" i="54" l="1"/>
  <c r="G37" i="54"/>
  <c r="H37" i="54"/>
  <c r="E109" i="53" l="1"/>
  <c r="F109" i="53"/>
  <c r="G109" i="53"/>
  <c r="H109" i="53"/>
  <c r="I109" i="53"/>
  <c r="J109" i="53"/>
  <c r="K109" i="53"/>
  <c r="D109" i="53"/>
  <c r="E154" i="54"/>
  <c r="F154" i="54"/>
  <c r="G154" i="54"/>
  <c r="D154" i="54"/>
  <c r="E40" i="54"/>
  <c r="I143" i="53"/>
  <c r="J143" i="53"/>
  <c r="K143" i="53"/>
  <c r="E206" i="54"/>
  <c r="F206" i="54"/>
  <c r="G206" i="54"/>
  <c r="H206" i="54"/>
  <c r="F134" i="53"/>
  <c r="F135" i="53"/>
  <c r="G135" i="53"/>
  <c r="H135" i="53"/>
  <c r="I135" i="53"/>
  <c r="J135" i="53"/>
  <c r="K135" i="53"/>
  <c r="E134" i="53"/>
  <c r="E31" i="53"/>
  <c r="F31" i="53"/>
  <c r="G31" i="53"/>
  <c r="H31" i="53"/>
  <c r="I31" i="53"/>
  <c r="J31" i="53"/>
  <c r="K31" i="53"/>
  <c r="D31" i="53"/>
  <c r="G28" i="53" l="1"/>
  <c r="H28" i="53"/>
  <c r="I28" i="53"/>
  <c r="J28" i="53"/>
  <c r="K28" i="53"/>
  <c r="E14" i="53"/>
  <c r="E13" i="53" s="1"/>
  <c r="G14" i="53"/>
  <c r="G13" i="53" s="1"/>
  <c r="H14" i="53"/>
  <c r="H13" i="53" s="1"/>
  <c r="F81" i="53" l="1"/>
  <c r="G81" i="53"/>
  <c r="H81" i="53"/>
  <c r="I81" i="53"/>
  <c r="J81" i="53"/>
  <c r="K81" i="53"/>
  <c r="E81" i="53"/>
  <c r="H245" i="54" l="1"/>
  <c r="G245" i="54"/>
  <c r="F245" i="54"/>
  <c r="E245" i="54"/>
  <c r="D245" i="54"/>
  <c r="H240" i="54"/>
  <c r="G240" i="54"/>
  <c r="F240" i="54"/>
  <c r="E240" i="54"/>
  <c r="D240" i="54"/>
  <c r="H235" i="54"/>
  <c r="G235" i="54"/>
  <c r="F235" i="54"/>
  <c r="E235" i="54"/>
  <c r="D235" i="54"/>
  <c r="H230" i="54"/>
  <c r="G230" i="54"/>
  <c r="F230" i="54"/>
  <c r="E230" i="54"/>
  <c r="D230" i="54"/>
  <c r="H229" i="54"/>
  <c r="G229" i="54"/>
  <c r="F229" i="54"/>
  <c r="E229" i="54"/>
  <c r="D229" i="54"/>
  <c r="H228" i="54"/>
  <c r="G228" i="54"/>
  <c r="F228" i="54"/>
  <c r="E228" i="54"/>
  <c r="D228" i="54"/>
  <c r="H227" i="54"/>
  <c r="G227" i="54"/>
  <c r="F227" i="54"/>
  <c r="D227" i="54"/>
  <c r="H226" i="54"/>
  <c r="H225" i="54" s="1"/>
  <c r="G226" i="54"/>
  <c r="F226" i="54"/>
  <c r="E226" i="54"/>
  <c r="D226" i="54"/>
  <c r="H220" i="54"/>
  <c r="G220" i="54"/>
  <c r="F220" i="54"/>
  <c r="E220" i="54"/>
  <c r="D220" i="54"/>
  <c r="H219" i="54"/>
  <c r="G219" i="54"/>
  <c r="F219" i="54"/>
  <c r="E219" i="54"/>
  <c r="D219" i="54"/>
  <c r="H218" i="54"/>
  <c r="G218" i="54"/>
  <c r="F218" i="54"/>
  <c r="E218" i="54"/>
  <c r="D218" i="54"/>
  <c r="H217" i="54"/>
  <c r="G217" i="54"/>
  <c r="F217" i="54"/>
  <c r="E217" i="54"/>
  <c r="D217" i="54"/>
  <c r="H216" i="54"/>
  <c r="G216" i="54"/>
  <c r="F216" i="54"/>
  <c r="E216" i="54"/>
  <c r="H210" i="54"/>
  <c r="G210" i="54"/>
  <c r="F210" i="54"/>
  <c r="E210" i="54"/>
  <c r="D210" i="54"/>
  <c r="H209" i="54"/>
  <c r="H204" i="54" s="1"/>
  <c r="G209" i="54"/>
  <c r="G204" i="54" s="1"/>
  <c r="F209" i="54"/>
  <c r="F204" i="54" s="1"/>
  <c r="E209" i="54"/>
  <c r="E204" i="54" s="1"/>
  <c r="H208" i="54"/>
  <c r="G208" i="54"/>
  <c r="G203" i="54" s="1"/>
  <c r="F208" i="54"/>
  <c r="E208" i="54"/>
  <c r="E203" i="54" s="1"/>
  <c r="H207" i="54"/>
  <c r="H202" i="54" s="1"/>
  <c r="G207" i="54"/>
  <c r="G202" i="54" s="1"/>
  <c r="F207" i="54"/>
  <c r="F202" i="54" s="1"/>
  <c r="E207" i="54"/>
  <c r="E202" i="54" s="1"/>
  <c r="D207" i="54"/>
  <c r="D202" i="54" s="1"/>
  <c r="H205" i="54"/>
  <c r="F201" i="54"/>
  <c r="D206" i="54"/>
  <c r="D205" i="54" s="1"/>
  <c r="D204" i="54"/>
  <c r="H203" i="54"/>
  <c r="F203" i="54"/>
  <c r="D203" i="54"/>
  <c r="E197" i="54"/>
  <c r="D197" i="54"/>
  <c r="H194" i="54"/>
  <c r="G194" i="54"/>
  <c r="F194" i="54"/>
  <c r="E194" i="54"/>
  <c r="D194" i="54"/>
  <c r="H191" i="54"/>
  <c r="G191" i="54"/>
  <c r="F191" i="54"/>
  <c r="E191" i="54"/>
  <c r="D191" i="54"/>
  <c r="H189" i="54"/>
  <c r="G189" i="54"/>
  <c r="F189" i="54"/>
  <c r="E189" i="54"/>
  <c r="D189" i="54"/>
  <c r="H186" i="54"/>
  <c r="G186" i="54"/>
  <c r="F186" i="54"/>
  <c r="E186" i="54"/>
  <c r="D186" i="54"/>
  <c r="H183" i="54"/>
  <c r="G183" i="54"/>
  <c r="F183" i="54"/>
  <c r="E183" i="54"/>
  <c r="D183" i="54"/>
  <c r="H178" i="54"/>
  <c r="G178" i="54"/>
  <c r="F178" i="54"/>
  <c r="E178" i="54"/>
  <c r="D178" i="54"/>
  <c r="H174" i="54"/>
  <c r="H173" i="54" s="1"/>
  <c r="G173" i="54"/>
  <c r="F173" i="54"/>
  <c r="E173" i="54"/>
  <c r="D173" i="54"/>
  <c r="H169" i="54"/>
  <c r="G168" i="54"/>
  <c r="F168" i="54"/>
  <c r="E168" i="54"/>
  <c r="D168" i="54"/>
  <c r="H163" i="54"/>
  <c r="G163" i="54"/>
  <c r="F163" i="54"/>
  <c r="E163" i="54"/>
  <c r="D163" i="54"/>
  <c r="H158" i="54"/>
  <c r="G158" i="54"/>
  <c r="F158" i="54"/>
  <c r="E158" i="54"/>
  <c r="D158" i="54"/>
  <c r="H157" i="54"/>
  <c r="G157" i="54"/>
  <c r="F157" i="54"/>
  <c r="E157" i="54"/>
  <c r="D157" i="54"/>
  <c r="H156" i="54"/>
  <c r="G156" i="54"/>
  <c r="F156" i="54"/>
  <c r="E156" i="54"/>
  <c r="D156" i="54"/>
  <c r="H155" i="54"/>
  <c r="G155" i="54"/>
  <c r="F155" i="54"/>
  <c r="E155" i="54"/>
  <c r="D155" i="54"/>
  <c r="H150" i="54"/>
  <c r="G150" i="54"/>
  <c r="F150" i="54"/>
  <c r="E150" i="54"/>
  <c r="D150" i="54"/>
  <c r="H147" i="54"/>
  <c r="G147" i="54"/>
  <c r="F147" i="54"/>
  <c r="E147" i="54"/>
  <c r="D147" i="54"/>
  <c r="H143" i="54"/>
  <c r="H142" i="54" s="1"/>
  <c r="G142" i="54"/>
  <c r="F142" i="54"/>
  <c r="E142" i="54"/>
  <c r="D142" i="54"/>
  <c r="H138" i="54"/>
  <c r="H137" i="54" s="1"/>
  <c r="G137" i="54"/>
  <c r="F137" i="54"/>
  <c r="E137" i="54"/>
  <c r="D137" i="54"/>
  <c r="H133" i="54"/>
  <c r="H132" i="54" s="1"/>
  <c r="G132" i="54"/>
  <c r="F132" i="54"/>
  <c r="E132" i="54"/>
  <c r="D132" i="54"/>
  <c r="H127" i="54"/>
  <c r="G127" i="54"/>
  <c r="F127" i="54"/>
  <c r="E127" i="54"/>
  <c r="D127" i="54"/>
  <c r="H122" i="54"/>
  <c r="G122" i="54"/>
  <c r="F122" i="54"/>
  <c r="E122" i="54"/>
  <c r="D122" i="54"/>
  <c r="H117" i="54"/>
  <c r="G117" i="54"/>
  <c r="F117" i="54"/>
  <c r="E117" i="54"/>
  <c r="D117" i="54"/>
  <c r="H116" i="54"/>
  <c r="G116" i="54"/>
  <c r="F116" i="54"/>
  <c r="E116" i="54"/>
  <c r="D116" i="54"/>
  <c r="H115" i="54"/>
  <c r="G115" i="54"/>
  <c r="F115" i="54"/>
  <c r="E115" i="54"/>
  <c r="D115" i="54"/>
  <c r="H114" i="54"/>
  <c r="G114" i="54"/>
  <c r="F114" i="54"/>
  <c r="E114" i="54"/>
  <c r="D114" i="54"/>
  <c r="G113" i="54"/>
  <c r="F113" i="54"/>
  <c r="E113" i="54"/>
  <c r="D113" i="54"/>
  <c r="H107" i="54"/>
  <c r="G107" i="54"/>
  <c r="F107" i="54"/>
  <c r="E107" i="54"/>
  <c r="D107" i="54"/>
  <c r="H102" i="54"/>
  <c r="G102" i="54"/>
  <c r="F102" i="54"/>
  <c r="E102" i="54"/>
  <c r="D102" i="54"/>
  <c r="H97" i="54"/>
  <c r="G97" i="54"/>
  <c r="F97" i="54"/>
  <c r="E97" i="54"/>
  <c r="D97" i="54"/>
  <c r="H92" i="54"/>
  <c r="G92" i="54"/>
  <c r="F92" i="54"/>
  <c r="E92" i="54"/>
  <c r="D92" i="54"/>
  <c r="H87" i="54"/>
  <c r="G87" i="54"/>
  <c r="F87" i="54"/>
  <c r="E87" i="54"/>
  <c r="D87" i="54"/>
  <c r="H82" i="54"/>
  <c r="G82" i="54"/>
  <c r="F82" i="54"/>
  <c r="E82" i="54"/>
  <c r="D82" i="54"/>
  <c r="H77" i="54"/>
  <c r="G77" i="54"/>
  <c r="F77" i="54"/>
  <c r="E77" i="54"/>
  <c r="D77" i="54"/>
  <c r="H76" i="54"/>
  <c r="G76" i="54"/>
  <c r="F76" i="54"/>
  <c r="E76" i="54"/>
  <c r="D76" i="54"/>
  <c r="H75" i="54"/>
  <c r="H65" i="54" s="1"/>
  <c r="G75" i="54"/>
  <c r="F75" i="54"/>
  <c r="F65" i="54" s="1"/>
  <c r="E75" i="54"/>
  <c r="E65" i="54" s="1"/>
  <c r="D75" i="54"/>
  <c r="D65" i="54" s="1"/>
  <c r="H74" i="54"/>
  <c r="H64" i="54" s="1"/>
  <c r="G74" i="54"/>
  <c r="G64" i="54" s="1"/>
  <c r="F74" i="54"/>
  <c r="F64" i="54" s="1"/>
  <c r="E74" i="54"/>
  <c r="E64" i="54" s="1"/>
  <c r="D74" i="54"/>
  <c r="D64" i="54" s="1"/>
  <c r="H73" i="54"/>
  <c r="G73" i="54"/>
  <c r="G63" i="54" s="1"/>
  <c r="F73" i="54"/>
  <c r="E73" i="54"/>
  <c r="D73" i="54"/>
  <c r="H67" i="54"/>
  <c r="G67" i="54"/>
  <c r="F67" i="54"/>
  <c r="E67" i="54"/>
  <c r="D67" i="54"/>
  <c r="H66" i="54"/>
  <c r="G66" i="54"/>
  <c r="F66" i="54"/>
  <c r="E66" i="54"/>
  <c r="D66" i="54"/>
  <c r="G65" i="54"/>
  <c r="E63" i="54"/>
  <c r="E58" i="54" s="1"/>
  <c r="H54" i="54"/>
  <c r="G54" i="54"/>
  <c r="F54" i="54"/>
  <c r="E54" i="54"/>
  <c r="D54" i="54"/>
  <c r="H49" i="54"/>
  <c r="G49" i="54"/>
  <c r="F49" i="54"/>
  <c r="E49" i="54"/>
  <c r="D49" i="54"/>
  <c r="H44" i="54"/>
  <c r="G44" i="54"/>
  <c r="F44" i="54"/>
  <c r="E44" i="54"/>
  <c r="D44" i="54"/>
  <c r="H43" i="54"/>
  <c r="G43" i="54"/>
  <c r="F43" i="54"/>
  <c r="E43" i="54"/>
  <c r="D43" i="54"/>
  <c r="H42" i="54"/>
  <c r="G42" i="54"/>
  <c r="F42" i="54"/>
  <c r="E42" i="54"/>
  <c r="D42" i="54"/>
  <c r="H41" i="54"/>
  <c r="G41" i="54"/>
  <c r="F41" i="54"/>
  <c r="E41" i="54"/>
  <c r="D41" i="54"/>
  <c r="H40" i="54"/>
  <c r="G40" i="54"/>
  <c r="F40" i="54"/>
  <c r="D40" i="54"/>
  <c r="E37" i="54"/>
  <c r="H35" i="54"/>
  <c r="G35" i="54"/>
  <c r="F35" i="54"/>
  <c r="E35" i="54"/>
  <c r="H30" i="54"/>
  <c r="G30" i="54"/>
  <c r="F30" i="54"/>
  <c r="E30" i="54"/>
  <c r="D30" i="54"/>
  <c r="H29" i="54"/>
  <c r="H19" i="54" s="1"/>
  <c r="G29" i="54"/>
  <c r="F29" i="54"/>
  <c r="E29" i="54"/>
  <c r="E19" i="54" s="1"/>
  <c r="D29" i="54"/>
  <c r="D19" i="54" s="1"/>
  <c r="H28" i="54"/>
  <c r="H18" i="54" s="1"/>
  <c r="G28" i="54"/>
  <c r="F28" i="54"/>
  <c r="F18" i="54" s="1"/>
  <c r="E28" i="54"/>
  <c r="E18" i="54" s="1"/>
  <c r="D28" i="54"/>
  <c r="D18" i="54" s="1"/>
  <c r="H27" i="54"/>
  <c r="G27" i="54"/>
  <c r="G17" i="54" s="1"/>
  <c r="F27" i="54"/>
  <c r="E27" i="54"/>
  <c r="E17" i="54" s="1"/>
  <c r="D27" i="54"/>
  <c r="D17" i="54" s="1"/>
  <c r="H26" i="54"/>
  <c r="H16" i="54" s="1"/>
  <c r="G26" i="54"/>
  <c r="G16" i="54" s="1"/>
  <c r="F26" i="54"/>
  <c r="F16" i="54" s="1"/>
  <c r="E26" i="54"/>
  <c r="D26" i="54"/>
  <c r="D16" i="54" s="1"/>
  <c r="H20" i="54"/>
  <c r="G20" i="54"/>
  <c r="F20" i="54"/>
  <c r="E20" i="54"/>
  <c r="D20" i="54"/>
  <c r="G19" i="54"/>
  <c r="G18" i="54"/>
  <c r="G225" i="54" l="1"/>
  <c r="F225" i="54"/>
  <c r="H168" i="54"/>
  <c r="H154" i="54"/>
  <c r="E215" i="54"/>
  <c r="E60" i="54"/>
  <c r="E13" i="54" s="1"/>
  <c r="G72" i="54"/>
  <c r="G58" i="54"/>
  <c r="H59" i="54"/>
  <c r="E16" i="54"/>
  <c r="E15" i="54" s="1"/>
  <c r="E72" i="54"/>
  <c r="H61" i="54"/>
  <c r="H14" i="54" s="1"/>
  <c r="D225" i="54"/>
  <c r="G62" i="54"/>
  <c r="G61" i="54"/>
  <c r="G14" i="54" s="1"/>
  <c r="H60" i="54"/>
  <c r="H13" i="54" s="1"/>
  <c r="D201" i="54"/>
  <c r="D200" i="54" s="1"/>
  <c r="F200" i="54"/>
  <c r="F72" i="54"/>
  <c r="E59" i="54"/>
  <c r="E12" i="54" s="1"/>
  <c r="D60" i="54"/>
  <c r="D13" i="54" s="1"/>
  <c r="E61" i="54"/>
  <c r="E14" i="54" s="1"/>
  <c r="H17" i="54"/>
  <c r="G25" i="54"/>
  <c r="F61" i="54"/>
  <c r="F14" i="54" s="1"/>
  <c r="G112" i="54"/>
  <c r="E153" i="54"/>
  <c r="F205" i="54"/>
  <c r="G215" i="54"/>
  <c r="D59" i="54"/>
  <c r="D12" i="54" s="1"/>
  <c r="F60" i="54"/>
  <c r="F13" i="54" s="1"/>
  <c r="E112" i="54"/>
  <c r="F59" i="54"/>
  <c r="D61" i="54"/>
  <c r="D14" i="54" s="1"/>
  <c r="G59" i="54"/>
  <c r="G12" i="54" s="1"/>
  <c r="G15" i="54"/>
  <c r="F17" i="54"/>
  <c r="F12" i="54" s="1"/>
  <c r="E39" i="54"/>
  <c r="G39" i="54"/>
  <c r="G153" i="54"/>
  <c r="F215" i="54"/>
  <c r="E25" i="54"/>
  <c r="F25" i="54"/>
  <c r="F39" i="54"/>
  <c r="G60" i="54"/>
  <c r="G13" i="54" s="1"/>
  <c r="E62" i="54"/>
  <c r="F63" i="54"/>
  <c r="F62" i="54" s="1"/>
  <c r="F112" i="54"/>
  <c r="D153" i="54"/>
  <c r="E205" i="54"/>
  <c r="D72" i="54"/>
  <c r="H72" i="54"/>
  <c r="H201" i="54"/>
  <c r="H200" i="54" s="1"/>
  <c r="E225" i="54"/>
  <c r="D25" i="54"/>
  <c r="H25" i="54"/>
  <c r="D39" i="54"/>
  <c r="H39" i="54"/>
  <c r="D63" i="54"/>
  <c r="D62" i="54" s="1"/>
  <c r="H63" i="54"/>
  <c r="H62" i="54" s="1"/>
  <c r="D112" i="54"/>
  <c r="H113" i="54"/>
  <c r="H112" i="54" s="1"/>
  <c r="F153" i="54"/>
  <c r="G205" i="54"/>
  <c r="D215" i="54"/>
  <c r="H215" i="54"/>
  <c r="G201" i="54"/>
  <c r="G200" i="54" s="1"/>
  <c r="E201" i="54"/>
  <c r="E200" i="54" s="1"/>
  <c r="H12" i="54" l="1"/>
  <c r="D58" i="54"/>
  <c r="F58" i="54"/>
  <c r="H153" i="54"/>
  <c r="H58" i="54"/>
  <c r="G11" i="54"/>
  <c r="E57" i="54"/>
  <c r="G57" i="54"/>
  <c r="E11" i="54"/>
  <c r="E10" i="54" s="1"/>
  <c r="D57" i="54"/>
  <c r="D15" i="54"/>
  <c r="F15" i="54"/>
  <c r="H15" i="54"/>
  <c r="G10" i="54" l="1"/>
  <c r="F57" i="54"/>
  <c r="F11" i="54"/>
  <c r="F10" i="54" s="1"/>
  <c r="H57" i="54"/>
  <c r="H11" i="54"/>
  <c r="H10" i="54" s="1"/>
  <c r="D11" i="54"/>
  <c r="D10" i="54" s="1"/>
  <c r="H143" i="53"/>
  <c r="G143" i="53"/>
  <c r="F143" i="53"/>
  <c r="E143" i="53"/>
  <c r="D143" i="53"/>
  <c r="K140" i="53"/>
  <c r="J140" i="53"/>
  <c r="I140" i="53"/>
  <c r="H140" i="53"/>
  <c r="G140" i="53"/>
  <c r="F140" i="53"/>
  <c r="E140" i="53"/>
  <c r="D140" i="53"/>
  <c r="K137" i="53"/>
  <c r="J137" i="53"/>
  <c r="I137" i="53"/>
  <c r="H137" i="53"/>
  <c r="G137" i="53"/>
  <c r="F137" i="53"/>
  <c r="E137" i="53"/>
  <c r="D137" i="53"/>
  <c r="E135" i="53"/>
  <c r="D135" i="53"/>
  <c r="K134" i="53"/>
  <c r="K133" i="53" s="1"/>
  <c r="J134" i="53"/>
  <c r="J133" i="53" s="1"/>
  <c r="I134" i="53"/>
  <c r="I132" i="53" s="1"/>
  <c r="I131" i="53" s="1"/>
  <c r="H134" i="53"/>
  <c r="H132" i="53" s="1"/>
  <c r="H131" i="53" s="1"/>
  <c r="G134" i="53"/>
  <c r="G132" i="53" s="1"/>
  <c r="G131" i="53" s="1"/>
  <c r="E133" i="53"/>
  <c r="D134" i="53"/>
  <c r="D133" i="53" s="1"/>
  <c r="G133" i="53"/>
  <c r="F133" i="53"/>
  <c r="K132" i="53"/>
  <c r="K131" i="53" s="1"/>
  <c r="F132" i="53"/>
  <c r="F131" i="53" s="1"/>
  <c r="E132" i="53"/>
  <c r="E131" i="53" s="1"/>
  <c r="K128" i="53"/>
  <c r="J128" i="53"/>
  <c r="I128" i="53"/>
  <c r="H128" i="53"/>
  <c r="G128" i="53"/>
  <c r="F128" i="53"/>
  <c r="E128" i="53"/>
  <c r="D128" i="53"/>
  <c r="E126" i="53"/>
  <c r="D126" i="53"/>
  <c r="K123" i="53"/>
  <c r="J123" i="53"/>
  <c r="I123" i="53"/>
  <c r="H123" i="53"/>
  <c r="G123" i="53"/>
  <c r="F123" i="53"/>
  <c r="E123" i="53"/>
  <c r="D123" i="53"/>
  <c r="K120" i="53"/>
  <c r="J120" i="53"/>
  <c r="I120" i="53"/>
  <c r="H120" i="53"/>
  <c r="G120" i="53"/>
  <c r="F120" i="53"/>
  <c r="E120" i="53"/>
  <c r="D120" i="53"/>
  <c r="K117" i="53"/>
  <c r="J117" i="53"/>
  <c r="I117" i="53"/>
  <c r="H117" i="53"/>
  <c r="G117" i="53"/>
  <c r="F117" i="53"/>
  <c r="E117" i="53"/>
  <c r="D117" i="53"/>
  <c r="K114" i="53"/>
  <c r="J114" i="53"/>
  <c r="I114" i="53"/>
  <c r="H114" i="53"/>
  <c r="G114" i="53"/>
  <c r="F114" i="53"/>
  <c r="E114" i="53"/>
  <c r="D114" i="53"/>
  <c r="K111" i="53"/>
  <c r="J111" i="53"/>
  <c r="I111" i="53"/>
  <c r="H111" i="53"/>
  <c r="G111" i="53"/>
  <c r="F111" i="53"/>
  <c r="E111" i="53"/>
  <c r="D111" i="53"/>
  <c r="K110" i="53"/>
  <c r="J110" i="53"/>
  <c r="J108" i="53" s="1"/>
  <c r="I110" i="53"/>
  <c r="I108" i="53" s="1"/>
  <c r="H110" i="53"/>
  <c r="H108" i="53" s="1"/>
  <c r="G110" i="53"/>
  <c r="G108" i="53" s="1"/>
  <c r="F110" i="53"/>
  <c r="F108" i="53" s="1"/>
  <c r="E110" i="53"/>
  <c r="E108" i="53" s="1"/>
  <c r="D110" i="53"/>
  <c r="D108" i="53" s="1"/>
  <c r="K108" i="53"/>
  <c r="K105" i="53"/>
  <c r="J105" i="53"/>
  <c r="I105" i="53"/>
  <c r="H105" i="53"/>
  <c r="G105" i="53"/>
  <c r="F105" i="53"/>
  <c r="E105" i="53"/>
  <c r="D105" i="53"/>
  <c r="K103" i="53"/>
  <c r="J103" i="53"/>
  <c r="I103" i="53"/>
  <c r="H103" i="53"/>
  <c r="G103" i="53"/>
  <c r="F103" i="53"/>
  <c r="E103" i="53"/>
  <c r="D103" i="53"/>
  <c r="K100" i="53"/>
  <c r="J100" i="53"/>
  <c r="I100" i="53"/>
  <c r="H100" i="53"/>
  <c r="G100" i="53"/>
  <c r="F100" i="53"/>
  <c r="E100" i="53"/>
  <c r="D100" i="53"/>
  <c r="K97" i="53"/>
  <c r="J97" i="53"/>
  <c r="I97" i="53"/>
  <c r="H97" i="53"/>
  <c r="G97" i="53"/>
  <c r="F97" i="53"/>
  <c r="E97" i="53"/>
  <c r="D97" i="53"/>
  <c r="K94" i="53"/>
  <c r="J94" i="53"/>
  <c r="I94" i="53"/>
  <c r="H94" i="53"/>
  <c r="G94" i="53"/>
  <c r="F94" i="53"/>
  <c r="E94" i="53"/>
  <c r="D94" i="53"/>
  <c r="K91" i="53"/>
  <c r="J91" i="53"/>
  <c r="I91" i="53"/>
  <c r="H91" i="53"/>
  <c r="G91" i="53"/>
  <c r="F91" i="53"/>
  <c r="E91" i="53"/>
  <c r="D91" i="53"/>
  <c r="K88" i="53"/>
  <c r="J88" i="53"/>
  <c r="I88" i="53"/>
  <c r="H88" i="53"/>
  <c r="G88" i="53"/>
  <c r="F88" i="53"/>
  <c r="E88" i="53"/>
  <c r="D88" i="53"/>
  <c r="K84" i="53"/>
  <c r="J84" i="53"/>
  <c r="I84" i="53"/>
  <c r="H84" i="53"/>
  <c r="G84" i="53"/>
  <c r="F84" i="53"/>
  <c r="E84" i="53"/>
  <c r="D84" i="53"/>
  <c r="K83" i="53"/>
  <c r="K80" i="53" s="1"/>
  <c r="J83" i="53"/>
  <c r="J80" i="53" s="1"/>
  <c r="I83" i="53"/>
  <c r="I80" i="53" s="1"/>
  <c r="H83" i="53"/>
  <c r="G83" i="53"/>
  <c r="F83" i="53"/>
  <c r="E83" i="53"/>
  <c r="D83" i="53"/>
  <c r="K82" i="53"/>
  <c r="J82" i="53"/>
  <c r="I82" i="53"/>
  <c r="H82" i="53"/>
  <c r="G82" i="53"/>
  <c r="F82" i="53"/>
  <c r="E82" i="53"/>
  <c r="D82" i="53"/>
  <c r="F80" i="53"/>
  <c r="E80" i="53"/>
  <c r="D81" i="53"/>
  <c r="D80" i="53" s="1"/>
  <c r="K77" i="53"/>
  <c r="J77" i="53"/>
  <c r="I77" i="53"/>
  <c r="H77" i="53"/>
  <c r="G77" i="53"/>
  <c r="F77" i="53"/>
  <c r="E77" i="53"/>
  <c r="D77" i="53"/>
  <c r="K74" i="53"/>
  <c r="J74" i="53"/>
  <c r="I74" i="53"/>
  <c r="H74" i="53"/>
  <c r="G74" i="53"/>
  <c r="F74" i="53"/>
  <c r="E74" i="53"/>
  <c r="D74" i="53"/>
  <c r="K71" i="53"/>
  <c r="J71" i="53"/>
  <c r="I71" i="53"/>
  <c r="H71" i="53"/>
  <c r="G71" i="53"/>
  <c r="F71" i="53"/>
  <c r="E71" i="53"/>
  <c r="D71" i="53"/>
  <c r="N70" i="53"/>
  <c r="M70" i="53"/>
  <c r="L70" i="53"/>
  <c r="K68" i="53"/>
  <c r="J68" i="53"/>
  <c r="I68" i="53"/>
  <c r="H68" i="53"/>
  <c r="G68" i="53"/>
  <c r="F68" i="53"/>
  <c r="E68" i="53"/>
  <c r="D68" i="53"/>
  <c r="K65" i="53"/>
  <c r="J65" i="53"/>
  <c r="I65" i="53"/>
  <c r="H65" i="53"/>
  <c r="G65" i="53"/>
  <c r="F65" i="53"/>
  <c r="E65" i="53"/>
  <c r="D65" i="53"/>
  <c r="K62" i="53"/>
  <c r="J62" i="53"/>
  <c r="I62" i="53"/>
  <c r="H62" i="53"/>
  <c r="G62" i="53"/>
  <c r="F62" i="53"/>
  <c r="E62" i="53"/>
  <c r="D62" i="53"/>
  <c r="K59" i="53"/>
  <c r="J59" i="53"/>
  <c r="I59" i="53"/>
  <c r="H59" i="53"/>
  <c r="G59" i="53"/>
  <c r="F59" i="53"/>
  <c r="E59" i="53"/>
  <c r="D59" i="53"/>
  <c r="K58" i="53"/>
  <c r="K50" i="53" s="1"/>
  <c r="J58" i="53"/>
  <c r="J50" i="53" s="1"/>
  <c r="I58" i="53"/>
  <c r="I50" i="53" s="1"/>
  <c r="H58" i="53"/>
  <c r="H50" i="53" s="1"/>
  <c r="G58" i="53"/>
  <c r="G50" i="53" s="1"/>
  <c r="F58" i="53"/>
  <c r="F50" i="53" s="1"/>
  <c r="E58" i="53"/>
  <c r="E50" i="53" s="1"/>
  <c r="D58" i="53"/>
  <c r="K57" i="53"/>
  <c r="K49" i="53" s="1"/>
  <c r="K44" i="53" s="1"/>
  <c r="J57" i="53"/>
  <c r="J49" i="53" s="1"/>
  <c r="J44" i="53" s="1"/>
  <c r="I57" i="53"/>
  <c r="I49" i="53" s="1"/>
  <c r="I44" i="53" s="1"/>
  <c r="H57" i="53"/>
  <c r="H49" i="53" s="1"/>
  <c r="H44" i="53" s="1"/>
  <c r="G57" i="53"/>
  <c r="G49" i="53" s="1"/>
  <c r="G44" i="53" s="1"/>
  <c r="F57" i="53"/>
  <c r="F49" i="53" s="1"/>
  <c r="F44" i="53" s="1"/>
  <c r="E57" i="53"/>
  <c r="E49" i="53" s="1"/>
  <c r="E44" i="53" s="1"/>
  <c r="D57" i="53"/>
  <c r="D56" i="53" s="1"/>
  <c r="K56" i="53"/>
  <c r="J56" i="53"/>
  <c r="H56" i="53"/>
  <c r="F56" i="53"/>
  <c r="K52" i="53"/>
  <c r="J52" i="53"/>
  <c r="I52" i="53"/>
  <c r="H52" i="53"/>
  <c r="G52" i="53"/>
  <c r="F52" i="53"/>
  <c r="E52" i="53"/>
  <c r="D52" i="53"/>
  <c r="K51" i="53"/>
  <c r="J51" i="53"/>
  <c r="I51" i="53"/>
  <c r="H51" i="53"/>
  <c r="G51" i="53"/>
  <c r="F51" i="53"/>
  <c r="E51" i="53"/>
  <c r="D51" i="53"/>
  <c r="D50" i="53"/>
  <c r="K47" i="53"/>
  <c r="K11" i="53" s="1"/>
  <c r="J47" i="53"/>
  <c r="J11" i="53" s="1"/>
  <c r="K40" i="53"/>
  <c r="J40" i="53"/>
  <c r="I40" i="53"/>
  <c r="H40" i="53"/>
  <c r="G40" i="53"/>
  <c r="F40" i="53"/>
  <c r="E40" i="53"/>
  <c r="D40" i="53"/>
  <c r="K37" i="53"/>
  <c r="J37" i="53"/>
  <c r="I37" i="53"/>
  <c r="H37" i="53"/>
  <c r="G37" i="53"/>
  <c r="F37" i="53"/>
  <c r="E37" i="53"/>
  <c r="D37" i="53"/>
  <c r="K34" i="53"/>
  <c r="J34" i="53"/>
  <c r="I34" i="53"/>
  <c r="H34" i="53"/>
  <c r="G34" i="53"/>
  <c r="F34" i="53"/>
  <c r="E34" i="53"/>
  <c r="D34" i="53"/>
  <c r="K33" i="53"/>
  <c r="J33" i="53"/>
  <c r="I33" i="53"/>
  <c r="H33" i="53"/>
  <c r="G33" i="53"/>
  <c r="F33" i="53"/>
  <c r="E33" i="53"/>
  <c r="D33" i="53"/>
  <c r="K32" i="53"/>
  <c r="K30" i="53" s="1"/>
  <c r="J32" i="53"/>
  <c r="J30" i="53" s="1"/>
  <c r="I32" i="53"/>
  <c r="I30" i="53" s="1"/>
  <c r="H32" i="53"/>
  <c r="H30" i="53" s="1"/>
  <c r="G32" i="53"/>
  <c r="G30" i="53" s="1"/>
  <c r="F32" i="53"/>
  <c r="F30" i="53" s="1"/>
  <c r="E32" i="53"/>
  <c r="D32" i="53"/>
  <c r="D30" i="53" s="1"/>
  <c r="F28" i="53"/>
  <c r="E28" i="53"/>
  <c r="K26" i="53"/>
  <c r="J26" i="53"/>
  <c r="I26" i="53"/>
  <c r="H26" i="53"/>
  <c r="G26" i="53"/>
  <c r="F26" i="53"/>
  <c r="E26" i="53"/>
  <c r="D26" i="53"/>
  <c r="K23" i="53"/>
  <c r="J23" i="53"/>
  <c r="I23" i="53"/>
  <c r="H23" i="53"/>
  <c r="G23" i="53"/>
  <c r="F23" i="53"/>
  <c r="E23" i="53"/>
  <c r="D23" i="53"/>
  <c r="K22" i="53"/>
  <c r="K15" i="53" s="1"/>
  <c r="J22" i="53"/>
  <c r="J15" i="53" s="1"/>
  <c r="I22" i="53"/>
  <c r="I15" i="53" s="1"/>
  <c r="H22" i="53"/>
  <c r="H15" i="53" s="1"/>
  <c r="G22" i="53"/>
  <c r="G20" i="53" s="1"/>
  <c r="F22" i="53"/>
  <c r="F15" i="53" s="1"/>
  <c r="E22" i="53"/>
  <c r="E20" i="53" s="1"/>
  <c r="D22" i="53"/>
  <c r="D15" i="53" s="1"/>
  <c r="K21" i="53"/>
  <c r="J21" i="53"/>
  <c r="I21" i="53"/>
  <c r="F21" i="53"/>
  <c r="D21" i="53"/>
  <c r="D14" i="53" s="1"/>
  <c r="D13" i="53" s="1"/>
  <c r="K17" i="53"/>
  <c r="J17" i="53"/>
  <c r="I17" i="53"/>
  <c r="H17" i="53"/>
  <c r="G17" i="53"/>
  <c r="F17" i="53"/>
  <c r="E17" i="53"/>
  <c r="D17" i="53"/>
  <c r="E11" i="53"/>
  <c r="D11" i="53"/>
  <c r="J43" i="53" l="1"/>
  <c r="G56" i="53"/>
  <c r="E43" i="53"/>
  <c r="I56" i="53"/>
  <c r="E56" i="53"/>
  <c r="J132" i="53"/>
  <c r="J131" i="53" s="1"/>
  <c r="H46" i="53"/>
  <c r="H43" i="53" s="1"/>
  <c r="H133" i="53"/>
  <c r="D132" i="53"/>
  <c r="D131" i="53" s="1"/>
  <c r="I133" i="53"/>
  <c r="E15" i="53"/>
  <c r="G45" i="53"/>
  <c r="G9" i="53" s="1"/>
  <c r="K45" i="53"/>
  <c r="K9" i="53" s="1"/>
  <c r="D45" i="53"/>
  <c r="D9" i="53" s="1"/>
  <c r="E48" i="53"/>
  <c r="D49" i="53"/>
  <c r="H45" i="53"/>
  <c r="H9" i="53" s="1"/>
  <c r="J48" i="53"/>
  <c r="K48" i="53"/>
  <c r="K20" i="53"/>
  <c r="K14" i="53"/>
  <c r="K13" i="53" s="1"/>
  <c r="H12" i="53"/>
  <c r="I20" i="53"/>
  <c r="I14" i="53"/>
  <c r="I13" i="53" s="1"/>
  <c r="G46" i="53"/>
  <c r="G43" i="53" s="1"/>
  <c r="K46" i="53"/>
  <c r="K12" i="53" s="1"/>
  <c r="G15" i="53"/>
  <c r="F20" i="53"/>
  <c r="F14" i="53"/>
  <c r="F13" i="53" s="1"/>
  <c r="J20" i="53"/>
  <c r="J14" i="53"/>
  <c r="J13" i="53" s="1"/>
  <c r="D46" i="53"/>
  <c r="D12" i="53" s="1"/>
  <c r="H20" i="53"/>
  <c r="H48" i="53"/>
  <c r="I48" i="53"/>
  <c r="E45" i="53"/>
  <c r="E9" i="53" s="1"/>
  <c r="I45" i="53"/>
  <c r="I9" i="53" s="1"/>
  <c r="E46" i="53"/>
  <c r="I46" i="53"/>
  <c r="I12" i="53" s="1"/>
  <c r="F45" i="53"/>
  <c r="F9" i="53" s="1"/>
  <c r="J45" i="53"/>
  <c r="J9" i="53" s="1"/>
  <c r="F46" i="53"/>
  <c r="F43" i="53" s="1"/>
  <c r="J46" i="53"/>
  <c r="J12" i="53" s="1"/>
  <c r="G48" i="53"/>
  <c r="D20" i="53"/>
  <c r="F48" i="53"/>
  <c r="H80" i="53"/>
  <c r="E30" i="53"/>
  <c r="I43" i="53" l="1"/>
  <c r="D48" i="53"/>
  <c r="D44" i="53"/>
  <c r="D10" i="53" s="1"/>
  <c r="D8" i="53" s="1"/>
  <c r="K43" i="53"/>
  <c r="G12" i="53"/>
  <c r="E12" i="53"/>
  <c r="F12" i="53"/>
  <c r="E10" i="53"/>
  <c r="K10" i="53"/>
  <c r="K8" i="53" s="1"/>
  <c r="I10" i="53"/>
  <c r="I8" i="53" s="1"/>
  <c r="J10" i="53"/>
  <c r="J8" i="53" s="1"/>
  <c r="G80" i="53"/>
  <c r="F10" i="53"/>
  <c r="H10" i="53"/>
  <c r="H8" i="53" s="1"/>
  <c r="E8" i="53" l="1"/>
  <c r="F8" i="53"/>
  <c r="D43" i="53"/>
  <c r="G10" i="53"/>
  <c r="G8" i="53" s="1"/>
</calcChain>
</file>

<file path=xl/sharedStrings.xml><?xml version="1.0" encoding="utf-8"?>
<sst xmlns="http://schemas.openxmlformats.org/spreadsheetml/2006/main" count="1608" uniqueCount="594">
  <si>
    <t>1.</t>
  </si>
  <si>
    <t>1.1.</t>
  </si>
  <si>
    <t>1.2.</t>
  </si>
  <si>
    <t>2.</t>
  </si>
  <si>
    <t>3.</t>
  </si>
  <si>
    <t>3.1.</t>
  </si>
  <si>
    <t>3.2.</t>
  </si>
  <si>
    <t>3.3.</t>
  </si>
  <si>
    <t>3.4.</t>
  </si>
  <si>
    <t>Обеспечение функционирования и развития жилищного фонда</t>
  </si>
  <si>
    <t>3.5.</t>
  </si>
  <si>
    <t>3.6.</t>
  </si>
  <si>
    <t>3.7.</t>
  </si>
  <si>
    <t>3.8.</t>
  </si>
  <si>
    <t>5.</t>
  </si>
  <si>
    <t>5.1.</t>
  </si>
  <si>
    <t>5.1.1.</t>
  </si>
  <si>
    <t>Управление государственным жилищным фондом Хабаровского края</t>
  </si>
  <si>
    <t>Содействие проведению капитального ремонта многоквартирных домов</t>
  </si>
  <si>
    <t>1.2.1.</t>
  </si>
  <si>
    <t>Организация проведения капитального ремонта многоквартирных домов</t>
  </si>
  <si>
    <t>министерство жилищно-коммунального хозяйства края</t>
  </si>
  <si>
    <t>Обеспечение функционирования и развития объектов благоустройства населенных пунктов края</t>
  </si>
  <si>
    <t>Обеспечение коммунального обслуживания и развития коммунальной инфраструктуры</t>
  </si>
  <si>
    <t>Обеспечение функционирования и развития системы водоснабжения и водоотведения</t>
  </si>
  <si>
    <t>3.1.1.</t>
  </si>
  <si>
    <t>Выполнение мероприятий по строительству, модернизации, реконструкции объектов водоснабжения и водоотведения</t>
  </si>
  <si>
    <t>3.1.2.</t>
  </si>
  <si>
    <t>Выполнение мероприятий по капитальному ремонту объектов водоснабжения и водоотведения</t>
  </si>
  <si>
    <t>3.1.3.</t>
  </si>
  <si>
    <t>Выполнение функций заказчика-застройщика по объектам водоснабжения и водоотведения</t>
  </si>
  <si>
    <t>Обеспечение функционирования и развития системы теплоснабжения</t>
  </si>
  <si>
    <t>3.2.1.</t>
  </si>
  <si>
    <t>Выполнение мероприятий по строительству, модернизации, реконструкции объектов теплоснабжения</t>
  </si>
  <si>
    <t>3.2.2.</t>
  </si>
  <si>
    <t>Выполнение мероприятий по капитальному ремонту объектов теплоснабжения</t>
  </si>
  <si>
    <t>3.2.3.</t>
  </si>
  <si>
    <t>3.2.4.</t>
  </si>
  <si>
    <t>Предоставление субвенций бюджетам муниципальных образований края на возмещение организациям убытков, связанных с применением регулируемых тарифов (цен) на тепловую энергию, поставляемую населению</t>
  </si>
  <si>
    <t>3.2.5.</t>
  </si>
  <si>
    <t>3.2.6.</t>
  </si>
  <si>
    <t>3.3.1.</t>
  </si>
  <si>
    <t>Выполнение мероприятий по капитальному ремонту объектов электроснабжения</t>
  </si>
  <si>
    <t>3.3.2.</t>
  </si>
  <si>
    <t>Выполнение функций заказчика-застройщика по объектам электроснабжения</t>
  </si>
  <si>
    <t>3.3.3.</t>
  </si>
  <si>
    <t>Предоставление субвенций бюджетам муниципальных образований края на возмещение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</si>
  <si>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3.3.4.</t>
  </si>
  <si>
    <t>к Порядку принятия решений о разработке государственных программ Хабаровского края, их формирования и реализации</t>
  </si>
  <si>
    <t xml:space="preserve">ОТЧЕТ  </t>
  </si>
  <si>
    <t>№ п/п</t>
  </si>
  <si>
    <t xml:space="preserve">Наименование подпрограммы, основного мероприятия, мероприятия
 </t>
  </si>
  <si>
    <t>Ответственный исполнитель, соисполнитель</t>
  </si>
  <si>
    <t>Профинансировано (млн. рублей)</t>
  </si>
  <si>
    <t xml:space="preserve">Заключено государственных контрактов по объектам капитального строительства за отчетный период
</t>
  </si>
  <si>
    <t xml:space="preserve">единиц
</t>
  </si>
  <si>
    <t>объем принятых обязательств (млн. рублей)</t>
  </si>
  <si>
    <t>Всего</t>
  </si>
  <si>
    <t>в том числе средства краевого бюджета, источником финансового обеспечения которых являются средства федерального бюджета</t>
  </si>
  <si>
    <t xml:space="preserve">всего </t>
  </si>
  <si>
    <t>соисполнитель</t>
  </si>
  <si>
    <t>всего</t>
  </si>
  <si>
    <t>Обеспечение функционирования и развития объектов внешнего благоустройства, в том числе:</t>
  </si>
  <si>
    <t>Возмещение стоимости услуг предоставляемых согласно гарантированному перечню услуг по погребению</t>
  </si>
  <si>
    <t>Выполнение функций заказчика-застройщика по объектам теплоснабжения</t>
  </si>
  <si>
    <t>Предоставление субвенций бюджетам муниципальных образований края на компенсацию выпадающих доходов в связи с применением льготных тарифов на тепловую энергию</t>
  </si>
  <si>
    <t>Предоставление субвенций бюджетам муниципальных образований края на компенсацию выпадающих доходов в связи с применением льготных тарифов на электрическую энергию</t>
  </si>
  <si>
    <t>предусмотрено в программе (на отчетную дату)</t>
  </si>
  <si>
    <t>предусмотрено сводной бюджетной росписью (на отчетную дату)</t>
  </si>
  <si>
    <t>Соисполнитель</t>
  </si>
  <si>
    <t xml:space="preserve">2.1. </t>
  </si>
  <si>
    <t xml:space="preserve">2.4. </t>
  </si>
  <si>
    <t>Предоставление субвенций бюджетам муниципальных образований края на компенсацию части расходов граждан на оплату коммунальных услуг, возникающих в связи с ростом платы за данные услуги</t>
  </si>
  <si>
    <t>Кассовые расходы  (млн. рублей)</t>
  </si>
  <si>
    <t>Объем бюджетных ассигнований (млн. рублей)</t>
  </si>
  <si>
    <t>Обеспечение функционирования и развития системы электроснабжения.</t>
  </si>
  <si>
    <t>Приложение № 13</t>
  </si>
  <si>
    <r>
      <t xml:space="preserve">Заключено государственных контрактов за отчетный период (млн. рублей) </t>
    </r>
    <r>
      <rPr>
        <sz val="14"/>
        <color indexed="10"/>
        <rFont val="Times New Roman"/>
        <family val="1"/>
        <charset val="204"/>
      </rPr>
      <t/>
    </r>
  </si>
  <si>
    <t>Комплекс обезжелезивания и деманганации вод Амурского водозабора в пласте (г.Комсомольск-на-Амуре)</t>
  </si>
  <si>
    <t>СВЕДЕНИЯ</t>
  </si>
  <si>
    <t>(наименование программы)</t>
  </si>
  <si>
    <t xml:space="preserve">Наименование подпрограммы, основного мероприятия, мероприятия
</t>
  </si>
  <si>
    <t xml:space="preserve">Ответственный исполнитель
соисполнитель, участник
</t>
  </si>
  <si>
    <t>Степень реализации подпрограммы, основного мероприятия, мероприятия (выполнено в полном объеме/выполнено частично/ невыполнено)</t>
  </si>
  <si>
    <t xml:space="preserve">Проблемы, возникшие в ходе реализации мероприятия; меры, направленные на нейтрализацию/ снижение негативных последствий выполнения мероприятия не в полном объеме/ невыполнения мероприятия
</t>
  </si>
  <si>
    <t>достигнутые</t>
  </si>
  <si>
    <t>министерство жилищно-коммунального хозяйства края, органы местного самоуправления (по согласованию), организации (собственники [граждане]) (по согласованию)</t>
  </si>
  <si>
    <t>министерство жилищно-коммунального хозяйства края, некоммерческая организация "Региональный оператор - Фонд капитального ремонта многоквартирных домов в Хабаровском крае", органы местного самоуправления (по согласованию)</t>
  </si>
  <si>
    <t>1.3.</t>
  </si>
  <si>
    <t>министерство жилищно-коммунального хозяйства края, органы местного самоуправления (по согласованию)</t>
  </si>
  <si>
    <t>2.2.</t>
  </si>
  <si>
    <t>Обеспечение функционирования и развития объектов благоустройства придомовых территорий (капитальный ремонт и ремонт дворовых территорий многоквартирных домов, проездов к дворовым территориям многоквартирных домов)</t>
  </si>
  <si>
    <t>2.3.</t>
  </si>
  <si>
    <t>Предоставление субсидий бюджетам муниципальных образований края на софинансирование расходных обязательств муниципальных образований края по капитальному ремонту и ремонту дворовых территорий многоквартирных домов, проездов к дворовым территориям многоквартирных домов населенных пунктов</t>
  </si>
  <si>
    <t>2.4.</t>
  </si>
  <si>
    <t>министерство жилищно-коммунального хозяйства края, КГКУ "Служба заказчика ТЭК и ЖКХ Хабаровского края"</t>
  </si>
  <si>
    <t>Предоставление субвенций бюджетам муниципальных образований края на компенсацию выпадающих доходов, в связи с применением льготных тарифов на тепловую энергию</t>
  </si>
  <si>
    <t>Обеспечение функционирования и развития системы электроснабжения</t>
  </si>
  <si>
    <t>Предоставление субвенций бюджетам муниципальных образований края на компенсацию выпадающих доходов, в связи с применением льготных тарифов на электрическую энергию</t>
  </si>
  <si>
    <t>Разработка и реализация плана действий по привлечению в жилищно-коммунальное хозяйство частных инвестиций, в том числе:</t>
  </si>
  <si>
    <t>3.7.1.</t>
  </si>
  <si>
    <t>Разработка перечня объектов, в отношении которых планируется заключение концессионных соглашений</t>
  </si>
  <si>
    <t>3.7.2.</t>
  </si>
  <si>
    <t>Регистрация органами местного самоуправления прав собственности на объекты коммунальной сферы, в том числе бесхозяйные объекты</t>
  </si>
  <si>
    <t>3.7.3.</t>
  </si>
  <si>
    <t>Передача органами местного самоуправления в концессию или долгосрочную аренду объектов энергетики и коммунальной сферы</t>
  </si>
  <si>
    <t>3.7.6.</t>
  </si>
  <si>
    <t>Проведение обучающих семинаров органам местного самоуправления на тему "Механизмы государственного частного партнерства, муниципального частного партнерства"</t>
  </si>
  <si>
    <t>4.1.</t>
  </si>
  <si>
    <t>Обеспечение функционирования и развития систем водоснабжения и водоотведения</t>
  </si>
  <si>
    <t>Развитие системы обращения с ТКО</t>
  </si>
  <si>
    <t>5.1.3.</t>
  </si>
  <si>
    <t>Строительство объектов по обращению с ТКО</t>
  </si>
  <si>
    <t>Проведение инженерно-изыскательных работ на земельных участках, планируемых под строительство объектов обращения с твердыми коммунальными  отходами</t>
  </si>
  <si>
    <t>6.1.</t>
  </si>
  <si>
    <t>Поддержка государственных программ субъектов Российской Федерации и муниципальных программ формирования современной городской среды (субсидии бюджетам муниципальных образований края на софинансирование расходных обязательств муниципальных образований края по реализации муниципальных программ формирования современной городской среды)</t>
  </si>
  <si>
    <t>6.2.</t>
  </si>
  <si>
    <t>Поддержка обустройства мест массового отдыха населения (городских парков) (субсидии бюджетам муниципальных образований края на софинансирование расходных обязательств муниципальных образований края по обустройству мест массового отдыха населения (городских парков)</t>
  </si>
  <si>
    <t>6.3.</t>
  </si>
  <si>
    <t>Утверждение государственной программы субъекта Российской Федерации формирования современной городской среды на 2018 – 2022 годы</t>
  </si>
  <si>
    <t>7.</t>
  </si>
  <si>
    <t>Обеспечение функционирования и развития системы топливообеспечения</t>
  </si>
  <si>
    <t>7.1.</t>
  </si>
  <si>
    <t>Организация поставок топлива</t>
  </si>
  <si>
    <t>8.</t>
  </si>
  <si>
    <t>Управление реализацией государственной программы и укрепление регионального потенциала отрасли</t>
  </si>
  <si>
    <t>8.1.</t>
  </si>
  <si>
    <t>Организация производственного обучения, профессиональной переподготовки и повышения квалификации в сфере ЖКХ</t>
  </si>
  <si>
    <t>9.</t>
  </si>
  <si>
    <t>Реализация инновационных инициатив в сфере развития ЖКХ края</t>
  </si>
  <si>
    <t>9.1.</t>
  </si>
  <si>
    <t>Обучение населения края основам эффективного управления своими домами</t>
  </si>
  <si>
    <t>9.2.</t>
  </si>
  <si>
    <t>Оказание информационного содействия по созданию сети общественных организаций по контролю за предоставлением жилищно-коммунальных услуг</t>
  </si>
  <si>
    <t>министерство жилищно-коммунального хозяйства края, органы местного самоуправления</t>
  </si>
  <si>
    <t>9.3.</t>
  </si>
  <si>
    <t>Создание и функционирование постоянно действующих Центров жилищного просвещения в г. Хабаровске и г. Комсомольске-на-Амуре</t>
  </si>
  <si>
    <t>9.4.</t>
  </si>
  <si>
    <t xml:space="preserve">Лицензирование деятельности управляющих организаций </t>
  </si>
  <si>
    <t xml:space="preserve">комитет регионального 
государственного контроля и лицензирования Правительства края
</t>
  </si>
  <si>
    <t>9.5.</t>
  </si>
  <si>
    <t>Раскрытие информации организациями, осуществляющими деятельность в сфере управления многоквартирными домами, субъектами электроэнергетики, организациями коммунального комплекса, теплоснабжающими и теплосетевыми организациями, а также организациями, осуществляющими деятельность в сфере водоснабжения и водоотведения</t>
  </si>
  <si>
    <t>комитет регионального государственного контроля и лицензирования Правительства края, Комитет по ценам и тарифам Правительства края</t>
  </si>
  <si>
    <t>* В разрезе мероприятий, запланированных к реализации в отчетном году</t>
  </si>
  <si>
    <t>Приложение № 15</t>
  </si>
  <si>
    <t xml:space="preserve">к Порядку
принятия решений о разработке
государственных программ Хабаровского края,
их формирования и реализации
</t>
  </si>
  <si>
    <t>№</t>
  </si>
  <si>
    <t>Наименование показателя (индикатора)</t>
  </si>
  <si>
    <t>Единица измерения</t>
  </si>
  <si>
    <t>Значение показателя (индикатора)</t>
  </si>
  <si>
    <t>Обоснование отклонений значений показателя (индикатора) на конец отчетного года (при наличии)</t>
  </si>
  <si>
    <t>предусмотрено программой на отчетный год</t>
  </si>
  <si>
    <t>в том числе на:</t>
  </si>
  <si>
    <t>фактически выполнено за отчетный период</t>
  </si>
  <si>
    <t>I квартал</t>
  </si>
  <si>
    <t xml:space="preserve">первое полугодие </t>
  </si>
  <si>
    <t>9 месяцев</t>
  </si>
  <si>
    <t>Удовлетворенность населения жилищно-коммунальными услугами</t>
  </si>
  <si>
    <t>процентов</t>
  </si>
  <si>
    <t>Количество  многоквартирных домов,в которых проведены работы (оказаны услуги) по капитальному ремонту общего имущества в текущем году</t>
  </si>
  <si>
    <t xml:space="preserve">единиц </t>
  </si>
  <si>
    <t>1.6.</t>
  </si>
  <si>
    <t>Количество граждан, улучшивших жилищные условия в текущем году в результате капитального ремонта многоквартирных домов</t>
  </si>
  <si>
    <t>тыс. человек</t>
  </si>
  <si>
    <t>Доля многоквартирных домов в целом по краю, в которых способ управления многоквартирными домами выбрали и реализуют собственники многоквартирных домов</t>
  </si>
  <si>
    <t>Обеспечение функционирования и развития объектов благоустройства</t>
  </si>
  <si>
    <t>2.1.</t>
  </si>
  <si>
    <t>Удовлетворенность заявленной потребности органов местного самоуправления по возмещению стоимости услуг предоставляемых согласно гарантированному перечню услуг по погребению</t>
  </si>
  <si>
    <t>Обеспечение коммунального ообслуживания и развития коммунальной инфраструктуры</t>
  </si>
  <si>
    <t>Уровень износа коммунальной инфраструктуры</t>
  </si>
  <si>
    <t>Доля заемных средств в общем объеме капитальных вложений в  системы теплоснабжения, водоснабжения, водоотведения и очистки сточных вод</t>
  </si>
  <si>
    <t>Доля объема отпуска холодной воды, счет за которую выставлен по показаниям приборов учета</t>
  </si>
  <si>
    <t>Доля объема отпуска тепловой энергии, счет за которую выставлен по показаниям приборов учета</t>
  </si>
  <si>
    <t>Доля потерь тепловой энергии в суммарном объеме отпуска тепловой энергии</t>
  </si>
  <si>
    <t>Протяженность сетей водоснабжения, водоотведения и теплоснабжения</t>
  </si>
  <si>
    <t>3.9.</t>
  </si>
  <si>
    <t>Отношение утвержденных схем теплоснабжения к требуемому количеству утвержденных схем теплоснабжения в муниципальных образованиях края</t>
  </si>
  <si>
    <t>3.10.</t>
  </si>
  <si>
    <t>Отношение утвержденных схем водоснабжения и водоотведения к требуемому количеству утвержденных схем водоснабжения и водоотведения в муниципальных образованиях края</t>
  </si>
  <si>
    <t>4.</t>
  </si>
  <si>
    <t>4.1.1.</t>
  </si>
  <si>
    <t>Доля уличной водопроводной сети, нуждающейся в замене в суммарной протяженности уличной водопроводной сети</t>
  </si>
  <si>
    <t>х</t>
  </si>
  <si>
    <t>Подпрограмма закончилась  в 2017 году, отдельного финансирования не предусмотрено</t>
  </si>
  <si>
    <t>4.1.2.</t>
  </si>
  <si>
    <t>Доля уличной канализационной сети, нуждающейся в замене в суммарной протяженности уличной канализационной сети</t>
  </si>
  <si>
    <t>4.1.3.</t>
  </si>
  <si>
    <t>Доля сточных вод, очищенных до нормативных значений, в общем объеме сточных вод, пропущенных через очистные сооружения</t>
  </si>
  <si>
    <t>4.1.4.</t>
  </si>
  <si>
    <t>Доля объема сточных вод, пропущенных через очистные сооружения, в общем объеме сточных вод</t>
  </si>
  <si>
    <t>4.1.5.</t>
  </si>
  <si>
    <t>Удельный вес проб воды, отбор которых произведен из водопроводной сети и которые не отвечают гигиеническим нормативам по санитарно-химическим показателям</t>
  </si>
  <si>
    <t xml:space="preserve">Подпрограмма закончилась  в 2017 году, отдельного финансирования не предусмотрено
</t>
  </si>
  <si>
    <t>4.1.6.</t>
  </si>
  <si>
    <t>Удельный вес проб воды, отбор которых произведен из водопроводной сети и которые не отвечают гигиеническим нормативам по микробиологическим показателям</t>
  </si>
  <si>
    <t>4.1.7.</t>
  </si>
  <si>
    <t>Число аварий в системах водоснабжения, водоотведения и очистки сточных вод</t>
  </si>
  <si>
    <t>количество аварий в год на 1000 км сетей</t>
  </si>
  <si>
    <t>единиц</t>
  </si>
  <si>
    <t>Средний уровень обеспеченности запасами топлива предприятий (организаций) коммунального комплекса на начало отопительного периода (северные, центральные и южные районы)</t>
  </si>
  <si>
    <t>Уровень обеспеченности запасами угля предприятий (организаций) коммунального комплекса на начало отопительного периода (северные районы)</t>
  </si>
  <si>
    <t>Уровень обеспеченности запасами угля предприятий (организаций) коммунального комплекса на начало отопительного периода (центральные и южные районы)</t>
  </si>
  <si>
    <t>Уровень обеспеченности запасами нефтепродуктов предприятий (организаций) коммунального комплекса на начало отопительного периода (северные районы)</t>
  </si>
  <si>
    <t>Уровень обеспеченности запасами нефтепродуктов предприятий (организаций) коммунального комплекса на начало отопительного периода (центральные и южные районы)</t>
  </si>
  <si>
    <t>Управление реализацией государственной программы и укрепление регионального потенциала отрасли жилищно-коммунального хозяйства</t>
  </si>
  <si>
    <t>Доля организаций коммунального комплекса с долей участия в уставном капитале края и (или) муниципальных образований не более чем 25 процентов, осуществляющих производство товаров, оказание услуг по электро-, газо-, тепло- и водоснабжению, водоотведению, очистке сточных вод, а также эксплуатацию объектов для утилизации (захоронения) твердых бытовых отходов, использующих объекты коммунальной инфраструктуры на праве частной собственности, по договору аренды или концессионному соглашению</t>
  </si>
  <si>
    <t>Доля организаций, осуществляющих управление многоквартирными домами и оказание услуг по содержанию и ремонту общего имущества в многоквартирных домах, с долей участия в уставном капитале края и муниципальных образований не более чем 25 процентов в общем количестве организаций, осуществляющих свою деятельность на территории муниципального образования и управление многоквартирными домами (кроме товариществ собственников жилья, жилищных, жилищно-строительных кооперативов или иных специализированных потребительских кооперативов)</t>
  </si>
  <si>
    <t>Реализация инновационных инициатив в сфере развития жилищно-коммунального хозяйства</t>
  </si>
  <si>
    <t xml:space="preserve">Количество государственных и муниципальных служащих, повысивших квалификацию в связи с обучением в сфере жилищной политики и жилищно-коммунального хозяйства </t>
  </si>
  <si>
    <t>чел.</t>
  </si>
  <si>
    <t>Количество общественных организаций по контролю за предоставлением жилищно-коммунальных услуг</t>
  </si>
  <si>
    <t>Отношение количества управляющих организаций, осуществляющих деятельность по управлению многоквартирными домами на основании лицензии в общем количестве управляющих организаций</t>
  </si>
  <si>
    <t>Отношение количества организаций, осуществляющих деятельность в сфере управления многоквартирными домами, субъектов электроэнергетики, организаций коммунального комплекса, теплоснабжающих и теплосетевых организаций, а также организаций, осуществляющих деятельность в сфере водоснабжения и водоотведения, разместивших информацию в публичном доступе, в общем количестветаких организаций</t>
  </si>
  <si>
    <t>(*) Указана информация в отношении управляющих организаций (лицензиатов), осуществляющих деятельность в сфере управления МКД</t>
  </si>
  <si>
    <t>ИНФОРМАЦИЯ</t>
  </si>
  <si>
    <t>(млн. руб.)</t>
  </si>
  <si>
    <t xml:space="preserve">Наименование подпрограммы, основного мероприятия, мероприятия </t>
  </si>
  <si>
    <t>Источники финансирования</t>
  </si>
  <si>
    <t>Оценка расходов</t>
  </si>
  <si>
    <t>Профинансировано</t>
  </si>
  <si>
    <t xml:space="preserve">Кассовые расходы </t>
  </si>
  <si>
    <t>Освоено</t>
  </si>
  <si>
    <t>предусмотрено в программе
(на отчетную дату)</t>
  </si>
  <si>
    <t>предусмотренно  по уточненным данным (на отчетную дату)</t>
  </si>
  <si>
    <t>Государственная программа Хабаровского края "Повышение качества жилищно-коммунального обслуживания населения Хабаровского края"</t>
  </si>
  <si>
    <t>бюджеты муниципальных образований</t>
  </si>
  <si>
    <t>внебюджетные средства</t>
  </si>
  <si>
    <t xml:space="preserve">
Обеспечение функционирования и развития жилищного фонда</t>
  </si>
  <si>
    <t>краевой бюджет</t>
  </si>
  <si>
    <t>в том числе средства федерального бюджета</t>
  </si>
  <si>
    <t>бюджеты муниципальных образований края</t>
  </si>
  <si>
    <t xml:space="preserve">
Содействие проведению капитального ремонта многоквартирных домов</t>
  </si>
  <si>
    <t>Обеспечение функционирования и развития объектов внешнего благоустройства</t>
  </si>
  <si>
    <t xml:space="preserve">
Обеспечение коммунального обслуживания и развития коммунальной инфраструктуры</t>
  </si>
  <si>
    <t xml:space="preserve">Развитие и модернизация инфра-структуры водоснабжения 
г. Комсомольска-на-Амуре. (III пусковой комплекс) Этап № 3. Участок водопроводной сети 200 мм на пересечении пр. Интернациональный и пр. Ленина (точка А) до пересечения ул. Аллея Труда и пр.Интернациональный (точка Д)
</t>
  </si>
  <si>
    <t xml:space="preserve">Развитие и модер-низация инфра-структуры водоснабжения г. Ком-сомольска-на-Амуре. (III пусковой комплекс).
Этап № 4. Участок водопроводной сети 300 мм на пересечении пр. Мира и пр. Ленина (точка А) до пересечения ул. Кирова и пр.Ленина (точка В)
</t>
  </si>
  <si>
    <t>Реконструкция канализации в г.Комсомольске-на-Амуре</t>
  </si>
  <si>
    <t>Предоставление субвенций бюджетам муниципальных образований края на компенсацию выпадающих доходов, связанных с применением льготных тарифов на тепловую энергию</t>
  </si>
  <si>
    <t>Предоставление субвенций бюджетам муниципальных образований края на предоставление компенсации выпадающих доходов, связанных с применением льготных тарифов на электрическую энергию, поставляемую населению в зонах децентрализованного энергоснабжения</t>
  </si>
  <si>
    <t>Управление реализацией государственной программы и укрепление регионального потенциала  отрасли ЖКХ</t>
  </si>
  <si>
    <t>всего меропр.</t>
  </si>
  <si>
    <t xml:space="preserve">запланированные
</t>
  </si>
  <si>
    <t>3.12.</t>
  </si>
  <si>
    <t>10.1.</t>
  </si>
  <si>
    <t>10.2.</t>
  </si>
  <si>
    <t>тыс. кв. метров</t>
  </si>
  <si>
    <t>11.1.</t>
  </si>
  <si>
    <t>11.2.</t>
  </si>
  <si>
    <t>12.1.</t>
  </si>
  <si>
    <t>Доля населения Хабаровского края, обеспеченного качественной питьевой водой из систем централизованного водоснабжения</t>
  </si>
  <si>
    <t>Доля городского населения Хаба-ровского края, обеспеченного ка-чественной питьевой водой из систем централизованного водоснабжения, %</t>
  </si>
  <si>
    <t>12.3.</t>
  </si>
  <si>
    <t>штук</t>
  </si>
  <si>
    <t xml:space="preserve">Построены и реконструированы крупные объекты питьевого  водо-снабжения, предусмотренные регио-нальной программой Хабаровского края по повышению качества во-доснабжения, нарастающим 
итогом
</t>
  </si>
  <si>
    <t>3.1.2.1.</t>
  </si>
  <si>
    <t>Выполнение мероприятий Долгосрочного плана комплексного социально-экономического развития 
г. Комсомольска-на-Амуре</t>
  </si>
  <si>
    <t>3.1.2.4.</t>
  </si>
  <si>
    <t>2012 - 2024</t>
  </si>
  <si>
    <t>2016 - 2024</t>
  </si>
  <si>
    <t>3.3.5.</t>
  </si>
  <si>
    <t>Выполнение мероприятий  по строительству, модернизации, реконструкции объектов электроснабжения</t>
  </si>
  <si>
    <t>2019 - 2024</t>
  </si>
  <si>
    <t xml:space="preserve">Координация деятельности регионального оператора по обращению с ТКО, реализация в крае </t>
  </si>
  <si>
    <t>5.1.3.1.</t>
  </si>
  <si>
    <t>5.2.</t>
  </si>
  <si>
    <t>Ликвидация мест размещения коммунальных отходов, несоответствующих требованиям законодательства</t>
  </si>
  <si>
    <t>10.</t>
  </si>
  <si>
    <t>Региональный проект "Обеспечение устойчивого сокращения непригодного для проживания жилищного фонда"</t>
  </si>
  <si>
    <t>Региональный проект "Комплексная система обращения с твердыми коммунальными отходами"</t>
  </si>
  <si>
    <t>11.</t>
  </si>
  <si>
    <t>Введение в промышленную эксплуатацию мощностей по утилизации отходов и фракций после обработки ТКО в Хабаровском крае</t>
  </si>
  <si>
    <t>11.3.</t>
  </si>
  <si>
    <t>12.</t>
  </si>
  <si>
    <t>Региональный проект "Чистая вода"</t>
  </si>
  <si>
    <t>3.1.4.</t>
  </si>
  <si>
    <t>в том числе средства краевого бюджета, источником финансо-вого обеспечения которых являются средства федерального бюджета</t>
  </si>
  <si>
    <t xml:space="preserve">соисполнитель </t>
  </si>
  <si>
    <t>в том числе средства краевого бюджета, источником финансового обеспечения которых являются средства федерального бюджета  (далее - средства федерального бюджета)</t>
  </si>
  <si>
    <t xml:space="preserve">Выполнение мероприятий Долгосрочного плана комплексного социально-экономического развития 
г. Комсомольска-на-Амуре
</t>
  </si>
  <si>
    <t>3.1.2.5.</t>
  </si>
  <si>
    <t>3.1.2.6.</t>
  </si>
  <si>
    <t>3.1.2.8.</t>
  </si>
  <si>
    <t>Подпрограмма обращения с твердыми коммунальными отходами</t>
  </si>
  <si>
    <t xml:space="preserve">Развитие системы обращения с твердыми коммунальными  отходами </t>
  </si>
  <si>
    <t>Региональный проект "Ком-плексная система обращения с твердыми коммунальными от-ходами"</t>
  </si>
  <si>
    <t>министерство строительства края</t>
  </si>
  <si>
    <t xml:space="preserve">Выполнение мероприятий Долгосрочного плана ком-плексного социально-экономического развития 
г. Комсомольска-на-Амуре
</t>
  </si>
  <si>
    <t>2018, 2020 - 2021 
Получение по итогам инженерно-изыскательских работ заключений о соответствии земельных участков требованиям, предъявляемым законодательством</t>
  </si>
  <si>
    <t>Комплекс обезжелезивания и деманганации вод Амурского водозабора в пласте
 (г. Комсомольск-на-Амуре)</t>
  </si>
  <si>
    <t>2018, 2020 - 2021
ввод в эксплуатацию четырех объектов по размещению ТКО и мусороперегрузочной станции, соответствующих природоохранным и санитарно-эпидемиологическим требованиям объектов обращения с ТКО</t>
  </si>
  <si>
    <t xml:space="preserve">2020 - 2024 </t>
  </si>
  <si>
    <t>Создание электронной региональной схемы обращения с твердыми коммунальными отходами Хабаровского края</t>
  </si>
  <si>
    <t>Строительство и реконструкция (модернизация) объектов питьевого водоснабжения</t>
  </si>
  <si>
    <t>Предоставление субсидий юридическим лицам на воз-мещение затрат на выпол-нение работ по капитальному ремонту и (или) обеспечению функционирования объектов коммунальной инфраструктуры, находя-щихся в краевой собствен-ности</t>
  </si>
  <si>
    <t>Региональный проект "Ком-плексная система обраще-ния с твердыми коммунальными отходами"</t>
  </si>
  <si>
    <t>2.5.</t>
  </si>
  <si>
    <t>Увековечение памяти погибших при защите Отчества</t>
  </si>
  <si>
    <t xml:space="preserve">2019 - 2024 </t>
  </si>
  <si>
    <t>2.5.1.</t>
  </si>
  <si>
    <t xml:space="preserve">Восстановление (ремонт, реставрация, благоустройство) воинских захоронений
</t>
  </si>
  <si>
    <t>Установка мемориальных знаков на воинских захоронениях</t>
  </si>
  <si>
    <t>2.5.2.</t>
  </si>
  <si>
    <t xml:space="preserve">Нанесение имен (воинских званий, фамилий и инициалов) погибших при защите Отечества на мемориальные сооружения воинских захоронений по месту захоронения
</t>
  </si>
  <si>
    <t>2.5.3.</t>
  </si>
  <si>
    <t xml:space="preserve">Строительство объектов по обращению с ТКО
</t>
  </si>
  <si>
    <t>ФЦП "Увековечивание памяти погибших призащите Отчества"</t>
  </si>
  <si>
    <t xml:space="preserve">Выполнение мероприятий по строительству, модернизации, реконструкции объектов электроснабжения
</t>
  </si>
  <si>
    <t>Выполнение мероприятий по строительству, модернизации, реконструкции объектов электроснабжения</t>
  </si>
  <si>
    <t>2.6.</t>
  </si>
  <si>
    <t>Количество установленных мемориальных знаков</t>
  </si>
  <si>
    <t>Количество имен погибших при защите Отечества, нанесенных на мемориальные сооружения воинских захоронений по месту захоронения</t>
  </si>
  <si>
    <t>Подпрограмма "Обращение с твердыми коммунальными (бытовыми ) отходами"</t>
  </si>
  <si>
    <t>10.3.</t>
  </si>
  <si>
    <t>Построены и реконструированы крупные объекты питьевого  водо-снабжения, предусмотренные регио-нальной программой Хабаровского края по повышению качества водо-снабжения, нарастающим итогом</t>
  </si>
  <si>
    <t>Срок реализации</t>
  </si>
  <si>
    <t xml:space="preserve">2012 - 2024 </t>
  </si>
  <si>
    <t xml:space="preserve">2014 - 2024 </t>
  </si>
  <si>
    <t xml:space="preserve"> 
</t>
  </si>
  <si>
    <t xml:space="preserve">
проведение работ по благоустройству придомовых территорий с использованием субсидий (не менее 100 дворовых территорий ежегодно</t>
  </si>
  <si>
    <t xml:space="preserve">
проведение работ по благоустройству придомовых территорий с использованием субсидий (не менее 100 дворовых территорий ежегодно)</t>
  </si>
  <si>
    <t>2016 - 2019, 2021 - 2024</t>
  </si>
  <si>
    <t xml:space="preserve">
Проведение проектно-изыскательных работ, строительство, реконструкция и капитальный ремонт объектов водоснабжения и водоотведения</t>
  </si>
  <si>
    <t>2014 - 2024</t>
  </si>
  <si>
    <t xml:space="preserve">
</t>
  </si>
  <si>
    <t xml:space="preserve">
ввод в эксплуатацию двух объектов по размещению ТКО и мусороперегрузочной станции, соответствующих природоохранным и санитарно-эпидемиологическим требованиям объектов обращения с ТКО
</t>
  </si>
  <si>
    <t>Приложение № 12</t>
  </si>
  <si>
    <t>Создание механизмов переселения граждан из непригодного для проживания жилищного фонда, обеспечивающих соблюдение их жилищных прав, установленных законодательством Российской Федерации (субсидии бюджетам муниципальных образований края на расселение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</si>
  <si>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 xml:space="preserve">Введение в промышленную эксплуатацию мощностей по обработке ТКО в Хабаровском крае </t>
  </si>
  <si>
    <t>Приложение № 14</t>
  </si>
  <si>
    <t>5.  Подпрограмма "Обращение с твердыми коммунальными (бытовыми) отходами"</t>
  </si>
  <si>
    <t>1.5.</t>
  </si>
  <si>
    <t>Выполнение мероприятий по проектированию жилых домов в рамках федерального проекта "Обеспечение устойчивого сокращения непргодного для проживания жилищного фонда</t>
  </si>
  <si>
    <t>3.2.7.</t>
  </si>
  <si>
    <t>Предоставление субсидий юридическим лицам на тепловую энергию</t>
  </si>
  <si>
    <t>3.3.6.</t>
  </si>
  <si>
    <t>Предоставление субсидий юридическим лицам на электрическую энергию</t>
  </si>
  <si>
    <t>Развитие и модернизация инфра-структуры водоснабжения г. Комсомольска-на-Амуре. (III пусковой комплекс) Этап № 5. Участок водопроводной сети 600 мм на пересечении ул. Кирова и ул. Вокзальной  (точка А) до пересечения ул. 7-я речная и ж/д путей  (точка Д)</t>
  </si>
  <si>
    <t>2012 - 2022</t>
  </si>
  <si>
    <t>2018 - 2022</t>
  </si>
  <si>
    <t>3.2.9.</t>
  </si>
  <si>
    <t>Количество квадратных метров рас-селенного непригодного для про-живания жилищного фонда</t>
  </si>
  <si>
    <t>Количество граждан, расселенных из непригодного для проживания жилищного фонда</t>
  </si>
  <si>
    <t>3.2.8.</t>
  </si>
  <si>
    <t>Предоставление грантов федеральным государственным бюджетным учреждениям в форме субсидий на компенсацию убытков, связанных с применением регулируемых цен (тарифов) на тепловую энергию, поставляемую населению</t>
  </si>
  <si>
    <t>Подпрограмма "Обращение с твердыми коммунальными отходами"</t>
  </si>
  <si>
    <t>Развитие системы об-ращения с твердыми коммунальными отходами</t>
  </si>
  <si>
    <t xml:space="preserve">Предоставление грантов федеральным государственным бюджетным учреждениям в форме субсидий на компенсацию убытков, связанных с применением регулируемых цен (тарифов) на тепловую энергию, поставляемую </t>
  </si>
  <si>
    <t xml:space="preserve">Количество восстановленных воин-ских захоронений </t>
  </si>
  <si>
    <t xml:space="preserve">повышение надежности теплоснабжения, снижение уровня износа тепловых сетей, снижение уровня потерь тепловой энергии, сокращение затрат на производство тепловой энергии, вывод из эксплуатации жидкотопливных котельных (работающих на топочном мазуте и дизельном топливе)
</t>
  </si>
  <si>
    <t>Предоставление субсидий местным бюджетам на софинансирование расходных обязательств муниципальных образований края по компенсации организациям затрат, связанных с ростом цен на мазут и уголь</t>
  </si>
  <si>
    <t>Результат реализации подпрограммы, основного  мероприятия, мероприятия *</t>
  </si>
  <si>
    <t xml:space="preserve">сокращение аварийного жилищного фонда
</t>
  </si>
  <si>
    <t>3.3.7.</t>
  </si>
  <si>
    <t xml:space="preserve">Предоставление субсидий юридическим лицам на электрическую энергию
</t>
  </si>
  <si>
    <t xml:space="preserve">2020 - 2022 </t>
  </si>
  <si>
    <t xml:space="preserve">компенсация организациям убытков, связанных с применением регулируемых цен (тарифов) на электрическую энергию, поставляемую населению
</t>
  </si>
  <si>
    <t>11.4.</t>
  </si>
  <si>
    <t xml:space="preserve">Разработка электронной модели территориальной схемы обращения с отходами, в том числе с твердыми коммунальными отходами, в Хабаровском крае
</t>
  </si>
  <si>
    <t xml:space="preserve">разработана электронная модель территориальной схемы обращения с отходами, в том числе с твердыми коммунальными отходами, в Хабаровском крае
</t>
  </si>
  <si>
    <t xml:space="preserve">Разработка электронной модели территориальной схемы обращения с отходами </t>
  </si>
  <si>
    <t>3.1.2.1</t>
  </si>
  <si>
    <t xml:space="preserve">Развитие и модернизация инфраструктуры водоснабжения 
г. Комсомольска-на-Амуре. (III пусковой комплекс). Этап № 3. Участок водопроводной сети 200 мм на пересечении пр. Интернациональный и пр. Ленина (точка А) до пересечения ул. Аллея Труда и пр.Интернациональный (точка Д)
</t>
  </si>
  <si>
    <t>3.1.2.5</t>
  </si>
  <si>
    <t>3.1.2.4</t>
  </si>
  <si>
    <t xml:space="preserve">Развитие и модернизация инфраструктуры водоснабжения г. Ком-сомольска-на-Амуре. (III пусковой комплекс).
Этап № 4. Участок водопроводной сети 300 мм на пересечении пр. Мира и пр. Ленина (точка А) до пересечения ул. Кирова и пр.Ленина (точка В)
</t>
  </si>
  <si>
    <t>3.1.2.6</t>
  </si>
  <si>
    <t>3.1.2.8</t>
  </si>
  <si>
    <t>Разработка электронной модели территориальной схемы обращения с отходами</t>
  </si>
  <si>
    <t>перевод на централизованное электроснабжение, повышение качества поставляемой электрической энергии, снижение стоимости электроэнергии</t>
  </si>
  <si>
    <t>2018, 2020 - 2023</t>
  </si>
  <si>
    <t xml:space="preserve">Доля направленных на утилизацию отходов, выделенных в результате раздельного накопления и обработки (сортировке) твердых коммунальных отходов, в общей массе образованных коммунальных отходов, к 2024 году составит 0,4 %
</t>
  </si>
  <si>
    <t>Развитие и модернизация инфраструктуры водоснабжения г. Комсомольска-на-Амуре. (III пусковой комплекс)
 Этап № 5. Участок водопроводной сети 600 мм на пересечении ул. Кирова и ул. Вокзальной  (точка А) до пересечения ул. 7-я речная и ж/д путей  (точка Д)</t>
  </si>
  <si>
    <t>6.</t>
  </si>
  <si>
    <t>Удельный расход топлива на отпуск тепловой энергии</t>
  </si>
  <si>
    <t xml:space="preserve">кг.ут/
Гкал
</t>
  </si>
  <si>
    <t>Доля потерь при транспортировке тепловой энергии</t>
  </si>
  <si>
    <t>тыс.км</t>
  </si>
  <si>
    <t>Доля ветхих тепловых сетей</t>
  </si>
  <si>
    <t>3.13.</t>
  </si>
  <si>
    <t>3.16.</t>
  </si>
  <si>
    <t>3.17.</t>
  </si>
  <si>
    <t>3.18.</t>
  </si>
  <si>
    <t>3.19.</t>
  </si>
  <si>
    <t>Доля ветхих сетей водоснабжения</t>
  </si>
  <si>
    <t>Доля ветхих сетей водоотведения</t>
  </si>
  <si>
    <t>Доля очистки сточных вод до норма-тивных значений</t>
  </si>
  <si>
    <t>Доля ветхих сетей электроснабжения</t>
  </si>
  <si>
    <t>5.1.2.</t>
  </si>
  <si>
    <t>5.1.4.</t>
  </si>
  <si>
    <t>7.2.</t>
  </si>
  <si>
    <t>7.3.</t>
  </si>
  <si>
    <t>7.4.</t>
  </si>
  <si>
    <t>8. Региональный проект "Комплексная система обращения с твердыми коммунальными отходами"</t>
  </si>
  <si>
    <t>8.7.</t>
  </si>
  <si>
    <t>Доля направленных на утилизацию отходов, выделенных в результате раздельного накопления и обработки (сортировки) твердых коммунальных отходов, в общей массе образованных коммунальных отходов</t>
  </si>
  <si>
    <t>8.8.</t>
  </si>
  <si>
    <t>8.9.</t>
  </si>
  <si>
    <t>Доля твердых коммунальных отхо-дов, направленных на обработку (сор-тировку), в общей массе образован-ных твердых коммунальных отходов</t>
  </si>
  <si>
    <t>Доля направленных на захоронение твердых коммунальных отходов, в том числе прошедших обработку (сортировку), в общей массе образо-ванных коммунальных отходов</t>
  </si>
  <si>
    <t>8.10.</t>
  </si>
  <si>
    <t>Доля разработанных электронных моделей</t>
  </si>
  <si>
    <t>9. Региональный проект "Обеспечение устойчивого сокращения непригодного для проживания жилищного фонда"</t>
  </si>
  <si>
    <t>10. Региональный проект "Чистая вода"</t>
  </si>
  <si>
    <t xml:space="preserve">министерство жилищно-коммунального хозяйства края
</t>
  </si>
  <si>
    <t xml:space="preserve">2021 - 2023
</t>
  </si>
  <si>
    <t xml:space="preserve">Реконструкция канализации в г. Комсомольске-на-Амуре со 104 до 160 тыс. куб. м/сутки
</t>
  </si>
  <si>
    <t xml:space="preserve">министерство жилищно-коммунального хозяйства края, органы местного самоуправления (по согласованию)
</t>
  </si>
  <si>
    <t>Предоставление субсидий местным бюджетам на со-финасирование расходных обязательств муниципальных образований края по компенсации организаци-ям затрат, связанных с ростом цен на мазут и уголь</t>
  </si>
  <si>
    <t>улучшение состояния воинских захоронений, расположенных на территории края, укрепление статуса воинских захоронений, обеспечение сохранности восстановленных воинских захоронений в хорошем состоянии на протяжении длительного времени</t>
  </si>
  <si>
    <t>Развитие и модернизация инфраструктуры водоснабжения 
г. Комсомольска-на-Амуре. (III пусковой комплекс) Этап № 3. Участок водопроводной сети 200 мм на пересечении пр. Интернациональный и пр. Ленина (точка А) до пересечения ул. Аллея Труда и пр. Интернациональный (точка Д)</t>
  </si>
  <si>
    <t xml:space="preserve">министерство жилищно-коммунального хозяйства края </t>
  </si>
  <si>
    <t>2020 - 2024</t>
  </si>
  <si>
    <t>3.2.10.</t>
  </si>
  <si>
    <t>3.2.11.</t>
  </si>
  <si>
    <t xml:space="preserve">компенсация организациям убытков, связанных с применением регулируемых цен (тарифов) на тепловую энергию, поставляемую населению
</t>
  </si>
  <si>
    <t xml:space="preserve">Предоставление грантов федеральным государственным бюджетным учреждениям в форме субсидий на компенсацию убытков, связанных с применением регулируемых цен (тарифов) на тепловую энергию, поставляемую населению
</t>
  </si>
  <si>
    <t xml:space="preserve">компенсация учреждениям (или организациям) убытков, связанных с применением регулируемых цен (тарифов) на тепловую энергию, поставляемую населению
</t>
  </si>
  <si>
    <t>2020 - 2022</t>
  </si>
  <si>
    <t>Реконструкция тепловых сетей городского поселения "Город Советская Гавань"</t>
  </si>
  <si>
    <t>2022 – 2023</t>
  </si>
  <si>
    <t>повышение надежности теплоснабжения, снижение уровня износа тепловых сетей, снижение уровня потерь тепловой энергии, сокращение затрат на производство тепловой энергии</t>
  </si>
  <si>
    <t xml:space="preserve">2022 - 2024
</t>
  </si>
  <si>
    <t>повышение надежности теп-лоснабжения, снижение уровня износа тепловых сетей, снижение уровня потерь тепловой энергии, сокращение затрат на производство тепловой энергии</t>
  </si>
  <si>
    <t xml:space="preserve">Внедрение раздельного накопления ТКО и сбора на территории муниципальных образований края
</t>
  </si>
  <si>
    <t>5.3.</t>
  </si>
  <si>
    <t xml:space="preserve">министерство жилищно-коммунального хозяйства края, органы местного самоуправления (по согласованию)
</t>
  </si>
  <si>
    <t>5.3.1.</t>
  </si>
  <si>
    <t xml:space="preserve">Обустройство контейнерных площадок (соответствующих требованиям к местам (площадкам) накопления отходов) для раздельного накопления ТКО
</t>
  </si>
  <si>
    <t xml:space="preserve">2020 - 2024
</t>
  </si>
  <si>
    <t xml:space="preserve">Предоставление субсидий юридическим лицам на возмещение затрат на выполнение работ по капитальному ремонту и (или) обеспечению функционирования объектов коммунальной инфраструктуры, находящихся в краевой собственности
</t>
  </si>
  <si>
    <t>Комитет по вн.политики правительства края (Рыбак Е.В)</t>
  </si>
  <si>
    <t>Лугина О.С.</t>
  </si>
  <si>
    <t xml:space="preserve">Ответственный исполнитель </t>
  </si>
  <si>
    <t>Салафонова О.В.</t>
  </si>
  <si>
    <t>Руденко Н.В. (Касьянова Д.И.)</t>
  </si>
  <si>
    <t>Кондаков С.В. (Строев К.Н.)</t>
  </si>
  <si>
    <t>Кондаков С.В. (Орлов В.А.)</t>
  </si>
  <si>
    <t xml:space="preserve">Количество аварий на источниках тепловой и (или) электрической энергии, повлекших прекращение подачи на период более 8 часов, не более
</t>
  </si>
  <si>
    <t>3.20.</t>
  </si>
  <si>
    <t>Муравчук Л.Г. (Кириченко Д.В.)</t>
  </si>
  <si>
    <t>Морозова М.С.</t>
  </si>
  <si>
    <t>комитет регионального гос.контроля и лицензирования</t>
  </si>
  <si>
    <t>Салафонова О.В./Руденко Н.В.</t>
  </si>
  <si>
    <t>Салафонова О.В./ Евстафьева М.А.</t>
  </si>
  <si>
    <t xml:space="preserve">Руденко Н.В. (Касьянова Д.И) </t>
  </si>
  <si>
    <t>Кондаков С.В.. (Строев. К.Н)</t>
  </si>
  <si>
    <t>Кондаков С.В. (Строев К.Н)</t>
  </si>
  <si>
    <t xml:space="preserve">Абрамов С.В. </t>
  </si>
  <si>
    <t>Кондаков С.В. (Орлов В.А)</t>
  </si>
  <si>
    <t>Абрамов С.В.</t>
  </si>
  <si>
    <t xml:space="preserve">Строительство угольной котельной и тепловых сетей, реконструкция тепловых сетей в рп. Ванино
</t>
  </si>
  <si>
    <t>Пирогова Т.А.</t>
  </si>
  <si>
    <t xml:space="preserve">Салафонова О.В. </t>
  </si>
  <si>
    <t>Маркелов А.Н.</t>
  </si>
  <si>
    <t>Маркелов А.Н./Пирогова Т.А.</t>
  </si>
  <si>
    <t xml:space="preserve">Муравчук Л.Г. (Кириченко Д.В.) </t>
  </si>
  <si>
    <t xml:space="preserve">комитет регионального гос.контроля и лицензирования Правительства края </t>
  </si>
  <si>
    <t>Руденко Н.В. (Касьянова Д,И.)</t>
  </si>
  <si>
    <t xml:space="preserve">Кондаков С.В. (Строев К.Н.) </t>
  </si>
  <si>
    <t>Руденко Н.В. (Кавшар Д.Л.)</t>
  </si>
  <si>
    <t>Салафонова О.В. (Евстафьева М.А)</t>
  </si>
  <si>
    <t xml:space="preserve">Кондаков С.В. </t>
  </si>
  <si>
    <t>Черненко К.В./Кондаков С.В.</t>
  </si>
  <si>
    <t>Кондаков С.В. /Орлов В.А.</t>
  </si>
  <si>
    <t>Кондаков С.В. Орлов В.А.</t>
  </si>
  <si>
    <t>Салафонова О.В./Черненко К.В</t>
  </si>
  <si>
    <t>Кондаков С.В/Ефимова Я.Г.</t>
  </si>
  <si>
    <t>Салафонова О.В. (Евстафьева М.А.)</t>
  </si>
  <si>
    <t>Фактическое значение показателя рассчитывается по итогам года не позднее 01 марта года, следующего за отчетным годом, сведения предоставляются Роспотребнадзором.</t>
  </si>
  <si>
    <t>Показатель определяется по итогам года</t>
  </si>
  <si>
    <t xml:space="preserve">министерство жилищно-коммунального хозяйства Хабаровского края, КГКУ "Государственный жилищный фонд Хабаровского края"
</t>
  </si>
  <si>
    <t>Переселение граждан из аварийного жилищного фонда, признанного таковым после 
1 января 2017 г.</t>
  </si>
  <si>
    <t>Никифорова И.А.</t>
  </si>
  <si>
    <t>Повышение уровня знаний государственных и муниципальных служащих по привлечению частных инвестиций и использование механизмов государственно-частного партнерства в сфере ЖКХ</t>
  </si>
  <si>
    <t>В соответствии с методикой расчета показатель - годовой</t>
  </si>
  <si>
    <t>определяются на основании данных, представленных некоммерческой организацией "Региональный оператор - Фонд капитального ремонта многоквартирных домов в Хабаровском крае"</t>
  </si>
  <si>
    <t>рассчитывается министерством жилищно-коммунального хозяйства края ежегодно, как отношение суммы заявленной потребности органами местного самоуправления по возмещению услуг, предоставляемых согласно гарантированному перечню услуг по погребению, к сумме, возмещенной из краевого бюджета на возмещение услуг, предоставляемых согласно гарантированному перечню услуг по погребению, на основании фактических данных, представленных органами местного самоуправления.</t>
  </si>
  <si>
    <t>определяются на основании фактических данных, представленных органами местного самоуправления.</t>
  </si>
  <si>
    <t>Справочно. В соответсвии со статистической отчетностю 22 ЖКХ-реформа, информация по данному показателю предоставляется раз в полугодие. Срок предоставления за первое полугодие - 04.08.2022</t>
  </si>
  <si>
    <t>Реконструкция тепловых сетей Эльбанского городского поселения</t>
  </si>
  <si>
    <t xml:space="preserve">предусмотрено в законе о краевом бюджете (на отчетную дату)
</t>
  </si>
  <si>
    <t>Ответственный исполнитель</t>
  </si>
  <si>
    <t xml:space="preserve">определяется по форме федерального статистического наблюдения 22-ЖКХ (реформа) по итогам года
</t>
  </si>
  <si>
    <t xml:space="preserve">обеспечение жилыми помещениями жилищного фонда края отдельных категорий граждан
улучшение технического состояния (текущий и капитальный ремонт) жилых помещений жилищного фонда края
</t>
  </si>
  <si>
    <t>выполнение краткосрочных планов по капитальному ремонту многоквартирных домов края</t>
  </si>
  <si>
    <t>утверждение краткосрочного плана по капитальному ремонту многоквартирных домов края</t>
  </si>
  <si>
    <t>удовлетворение потребности органов местного самоуправления по возмещению стоимости услуг, предоставляемых согласно гарантированному перечню услуг по погребению</t>
  </si>
  <si>
    <t xml:space="preserve">* повышение надежности водоснабжения, водоотведения
снижение уровня износа инфраструктуры водоснабжения и водоотведения;
* снижение уровня потерь воды;
* снижение износа водопроводных и канализационных сетей
обеспечение возможности подключения к централизованным системам холодного водоснабжения и водоотведения объектов капитального строительства
</t>
  </si>
  <si>
    <t>* повышение надежности водоснабжения, водоотведения
снижение уровня износа инфраструктуры водоснабжения и водоотведения;
* снижение уровня потерь воды;
* снижение износа водопроводных и канализационных сетей
обеспечение возможности подключения к централизованным системам холодного водоснабжения и водоотведения объектов капитального строительства</t>
  </si>
  <si>
    <t>строительство (реконструкция и модернизация) объектов коммунальной инфраструктуры города, повышение качества жизни населения</t>
  </si>
  <si>
    <t xml:space="preserve">* повышение надежности водоснабжения, водоотведения;
* снижение уровня износа инфраструктуры водоснабжения и водоотведения;
* снижение уровня потерь воды;
* снижение износа водопроводных и канализационных сетей
</t>
  </si>
  <si>
    <t xml:space="preserve">* повышение надежности теплоснабжения;
* снижение уровня износа тепловых сетей;
* снижение уровня потерь тепловой энергии при передаче;
* обеспечение подключения дополнительных нагрузок при строительстве новых жилых домов
</t>
  </si>
  <si>
    <t>Повышение надежности теплоснабжения
снижение уровня износа тепловых сетей
снижение уровня потерь тепловой энергии при передаче
обеспечение подключения дополнительных нагрузок при строительстве новых жилых домов</t>
  </si>
  <si>
    <t xml:space="preserve">* повышение надежности теплоснабжения;
* снижение уровня износа тепловых сетей;
* снижение уровня потерь тепловой энергии
</t>
  </si>
  <si>
    <t>Проведение проектно-изыскательных работ, строительство, реконструкция и капитальный ремонт объектов теплоснабжения</t>
  </si>
  <si>
    <t xml:space="preserve">* обеспечение бесперебойности;
* повышение надежности и качества электроснабжения;
* снижение износа электрических сетей;
* снижение потерь электрической энергии при транспортировке
</t>
  </si>
  <si>
    <t xml:space="preserve">* повышение надежности и качества электроснабжения;
* снижение износа электрических сетей;
* снижение потерь электрической энергии при транспортировке
</t>
  </si>
  <si>
    <t>увеличение доли заемных средств в общем объеме капитальных вложений в системы теплоснабжения, водоснабжения, водоотведения и очистки сточных вод</t>
  </si>
  <si>
    <t>утверждение перечня объектов, в отношении которых планируется заключение концессионных соглашений</t>
  </si>
  <si>
    <t>закрепление прав собственности на коммунальные объекты за органами местного самоуправления</t>
  </si>
  <si>
    <t>привлечение внебюджетных инвестиций в сферу ЖКХ</t>
  </si>
  <si>
    <t xml:space="preserve">* создание нормативно-правовой базы для формирования региональной системы по обращению с твердыми коммунальными (бытовыми) отходами на территории Хабаровского края; 
* разработка территориальной схемы обращения с отходами, в том числе с твердыми коммунальными (бытовыми) отходами;
* определение регионального оператора по обращению с твердыми коммунальными (бытовыми) отходами 
</t>
  </si>
  <si>
    <t>Обеспечение деятельности регионального оператора по обращению с ТКО</t>
  </si>
  <si>
    <t xml:space="preserve">обеспечение исполнения цели "Эффективное обращение с отходами производства и потребления, включая ликвидацию всех выявленных на 01 января 2018 г. несанкционированных свалок в границах городов" Указа Президента Российской Федерации от 07 мая 2018 г. № 204 "О национальных целях и стратегических задачах развития Российской Федерации на период до 2024 года", обеспечение исполнения цели "Создание устойчивой системы обращения с твердыми коммунальными отходами, обеспечивающей сортировку отходов в объеме 100 процентов и снижение объема отходов, направляемых на полигоны, в два раза", достижение целей, показателей и результатов федерального проекта "Комплексная система обращения с твердыми коммунальными отходами", входящего в состав национального проекта "Экология"
</t>
  </si>
  <si>
    <t>Повышение уровня знаний и квалификации работников, занятых в сфере жилищно-коммунального обслуживания населения края</t>
  </si>
  <si>
    <t>Повышение уровня знаний в области жилищно-коммунального законодательства и инноваций в сфере управления жилищным имуществом многоквартирного дома</t>
  </si>
  <si>
    <t>Открытость и прозрачность предоставляемых услуг в сфере ЖКХ</t>
  </si>
  <si>
    <t>доведение до населения информации о мероприятиях, направленных на повышение качества услуг в сфере ЖКХ. Ежегодное проведение на территории муниципальных округов до 20 выездных семинаров</t>
  </si>
  <si>
    <t xml:space="preserve">* улучшение качества управления и содержания общего имущества многоквартирных домов;
* обеспечение с 01.05.2015 осуществления деятельности по управлению многоквартирными домами управляющими организациями на основании лицензии
</t>
  </si>
  <si>
    <t>сокращение аварийного жилищного фонда в сравнении с признаваемым в соответствующем году, с учетом уточнения критериев признания многоквартирных домов аварийными</t>
  </si>
  <si>
    <t xml:space="preserve">Доля твердых коммунальных отходов, направленных на обработку (сортировку) в общей массе образованных твердых коммунальных отходов, к 2024 году составит 19,5 %
</t>
  </si>
  <si>
    <t>создана электронная региональная схема обращения с твердыми коммунальными отходами Хабаровского края</t>
  </si>
  <si>
    <t>повышение доли населения Хабаровского края (в том числе городского), обеспеченного качественной питьевой водой из систем централизованного водоснабжения</t>
  </si>
  <si>
    <t>Руденко Н.В. (Грицких Т.Р.)</t>
  </si>
  <si>
    <t>Строительство ВЛ-35 кВ "ПС "Бриакан" - с. имени П.Осипенко",  ПС 35 кВ в с. имени П.Осипенко</t>
  </si>
  <si>
    <t xml:space="preserve"> Выполнение мероприятий по капитальному ремонту объектов водоснабжения и водоотведения</t>
  </si>
  <si>
    <t xml:space="preserve">Мероприятия по подготовке зоны затопления (водохранилища и нижнего бьефа) 
Бурейской ГЭС
</t>
  </si>
  <si>
    <t xml:space="preserve"> </t>
  </si>
  <si>
    <t>выполнено частично</t>
  </si>
  <si>
    <t>о степени выполнения мероприятий подпрограмм и основных мероприятий государственной программы Хабаровского края "Повышение качества жилищно-коммунального обслуживания населения 
Хабаровского края" 
за 9 месяцев 2022 г.</t>
  </si>
  <si>
    <t xml:space="preserve">об использовании бюджетных ассигнований краевого бюджета на реализацию  государственной программы "Повышение качества жилищно-коммунального обслуживания населения Хабаровского края"
 за 9 месяцев 2022 г.
</t>
  </si>
  <si>
    <t>о достижении значений показателей (индикаторов) государственной программы "Повышение качества жилищно-коммунального обслуживания населнения Хабаровского края" за 9 месяцев 2022 г.</t>
  </si>
  <si>
    <t>За  9 месяцев 2022 года    на выполнение переданных краем государственных полномочий бюджетам муниципальных образований края направлено субвенции на общую сумму 1685,26 млн. рублей (76,1 %).  
Предоставление субвенции осуществлялось в соответствии с Законами Хабаровского края от 31.10.2007 № 150 "О наделении органов местного самоуправления государственными полномочиями Хабаровского края по компенсации организациям убытков, связанных с применением регулируемых цен (тарифов) на тепловую энергию, поставляемую населению", от 24.11.2004 № 222 "О компенсации организациям убытков, связанных с применением регулируемых цен (тарифов) на тепловую энергию, поставляемую населению"  и постановлением Правительства Хабаровского края от 01.02.2008 № 35-пр "О компенсации убытков организациям от применения регулируемых цен (тарифов) на тепловую энергию, поставляемую населению, и предоставлении местным бюджетам субвенций из краевого бюджета для компенсации организациям убытков, связанных с применением регулируемых цен (тарифов) на тепловую энергию, поставляемую населению".</t>
  </si>
  <si>
    <t>За  9 месяцев 2022 года   на выполнение переданных краем государственных полномочий бюджетам муниципальных образований края направлено субвенции на общую сумму 28,292 млн. рублей (58,3 %).
  Субвенции перечислялись в бюджеты муниципальных районов края на возмещение ресурсоснабжающим организациям убытков по предоставлению компенсации части расходов граждан на оплату коммунальных услуг, возникающих в связи с ростом платы за данные услуги, и расходы на администрирование, в соответствии с действующими краевыми нормативными правовыми актами, на основании отчетов администраций муниципальных образований по фактической потребности. Предоставление субвенции осуществлялось в соответствии с Законами Хабаровского края от 23.04.2014 № 357 "О наделении органов местного самоуправления государственными полномочиями Хабаровского края по предоставлению компенсации части расходов граждан на оплату коммунальных услуг, возникающих в связи с ростом платы за данные услуги", от 23.04.2014 № 356 "О компенсации части расходов граждан на оплату коммунальных услуг, возникающих в связи с ростом платы за данные услуги".</t>
  </si>
  <si>
    <t>За  9 месяцев 2022 года   на выполнение переданных краем государственных полномочий бюджетам муниципальных образований края направлено субвенции на общую сумму 249,18 млн. рублей (82,01%).  
Предоставление субвенции осуществлялось в соответствии с действующими краевыми нормативными правовыми актами, на основании отчетов администраций муниципальных образований по фактической потребности. Предоставление субвенции осуществлялось в соответствии с Законами Хабаровского края от 11.03.2015 № 42 "О наделении органов местного самоуправления государственными полномочиями Хабаровского края по предоставлению компенсации выпадающих доходов, связанных с применением льготных тарифов на тепловую и электрическую энергию (мощность)"и от 11.03.2015 № 41 "О предоставлении льгот по оплате за тепловую и электрическую энергию (мощность) для отдельных категорий потребителей" и постановлением Правительства Хабаровского края от 03.06.2015 № 123-пр "О реализации краевого законодательства по предоставлению компенсации выпадающих доходов, связанных с применением льготных тарифов на тепловую и электрическую энергию (мощность)" .</t>
  </si>
  <si>
    <t>За 9 месяцев 2022 г. заключено 116 договоров найма. Осуществлен текущий ремонт 5 жилых помещений на сумму 528,8 тыс. рублей.</t>
  </si>
  <si>
    <t>В целях реализации в 2022 году Программы капитального ремонта общего имущества в многоквартирных домах Хабаровского края на 2014 – 2043 годы распоряжением Правительства Хабаровского края от 25.12.2019 № 1066-рп утвержден Краткосрочный план, в который на 2022 год включено выполнение работ (услуг) в 505 МКД, общая стомость работ (услуг) составляет 828,578  млн. рублей.</t>
  </si>
  <si>
    <t>За  9 месяцев 2022 года  на выполнение переданных краем государственных полномочий бюджетам муниципальных образований края направлено субвенции на общую сумму 1 593,068 млн. рублей (79,8 %).  
Предоставление субвенции осуществлялось в соответствии с действующими краевыми нормативными правовыми актами, на основании отчетов администраций муниципальных образований по фактической потребности. Предоставление субвенции осуществлялось в соответствии с Законами Хабаровского края от 31.10.2007 № 143 "О наделении органов местного самоуправления Хабаровского края государственными полномочиями Хабаровского края по компенсации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от 31.10.2007 № 142 "О компенсации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и постановлением Правительства Хабаровского края от 11.03.2008 № 73-пр "О компенсации убытков организациям от применения регулируемых тарифов на электрическую энергию, поставляемую населению в зонах децентрализованного энергоснабжения, и предоставлении местным бюджетам субвенций из краевого бюджета для компенсации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</si>
  <si>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Перечень объектов краевой государственной собственности, в отношении которых планируется заключение концессионных соглашений в 2022 году, утвержден 18.01.2022 и размещен на сайте министерства жилищно-коммунального хозяйства края (gkh.khabkrai.ru) и официальном сайте Российской Федерации для размещения информации о проведении торгов (torgi.gov.ru).</t>
  </si>
  <si>
    <t xml:space="preserve">Подготовку, профессиональную переподготовку и повышение квалификации специалистов в сфере жилищно-коммунального хозяйства осуществляет КГАОУ ДПО "Учебно-курсовой комбинат министерства жилищно-коммунального хозяйства Хабаровского края" (далее – комбинат).
Всего за 9 месяцев 2022 года в комбинате прошли обучение – обучение 4 118 человек, из них:
– обучение представителей ТСЖ, ЖСК и советов многоквартирных домов – 24 человека;
– профессиональное обучение рабочих – 13 человек;
– повышение квалификации рабочих – 1 741 человек;
– повышение квалификации руководителей и специалистов – 2 340 человек.
Кроме того, за 9 месяцем 2022 года в комбинате прошли обучение по программам дополнительного профессионального образования повышения квалификации муниципальных служащих, работников муниципальных учреждений в Хабаровском крае 615 человек, из них:
– муниципальные служащие - 2 человека;
– работники муниципальных учреждений – 613 человек.
</t>
  </si>
  <si>
    <t xml:space="preserve">В рамках создания Центров жилищного просвещения граждан действует региональный центр "ЖКХ Контроль" в г. Хабаровске. Сотрудники центров проводят работу по защите прав граждан  в  сфере ЖКХ, оказывают консультации, обеспечивают и развивают систему общественного контроля в городских округах и муниципальных районах края, ведут подготовку материалов для публикаций в СМИ и т.д. Помимо этого,  КГАОУ ДПО "Учебно-курсовой комбинат министерства жилищно – коммунального хозяйства Хабаровского края" организована работа по обучению населения, которое производится в г. Хабаровске и г. Комсомольске-на-Амуре (на основании договоров, заключенных с ОМСУ). </t>
  </si>
  <si>
    <t>По состоянию на 01.10.2022 в ГИС ЖКХ зарегистрировано 100 % организаций, осуществляющих деятельность в сфере управления многоквартирными домами, раскрывших обязательную к размещению информацию в рамках приказов Министерства связи и массовых коммуникаций Российской Федерации № 368 и Министерства строительства и жилищно-коммунального хозяйства Российской Федерации  № 691/пр</t>
  </si>
  <si>
    <t xml:space="preserve">По итогам 9 месяцев 2022 года завершены работы (услуги) 
по капитальному ремонту в 431 МКД на общую сумму 636,3 млн. рублей. 
Из 431 МКД работы по капитальному ремонту выполнены в 156 МКД, разработана проектно-сметная документация по 275 МКД.
</t>
  </si>
  <si>
    <t>За 9 месяцев 2022 года расходы  на выполнение переданных краем государственных полномочий по возмещению организациям стоимости услуг, предоставляемых согласно гарантированному перечню услуг по погребению, и расходы на администрирование бюджетам муниципальных образований края составили ) 15,77 млн. рублей (63,6 %), на основании отчетов администраций муниципальных образований по фактической потребности. Предоставление субвенции осуществлялось в соответствии с Законом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постановлением Правительства Хабаровского края от 28.01.2008 № 21-пр "О порядке расходования субвенций, предоставляемых местным бюджетам из краевого бюджета для осуществления органами местного самоуправления государственных полномочий Хабаровского края по возмещению стоимости услуг, предоставляемых согласно гарантированному перечню услуг по погребению"</t>
  </si>
  <si>
    <t>выполнено в полном объеме</t>
  </si>
  <si>
    <t>В навигацию 2022 года для работы объектов коммунальной энергетики районов края с ограниченными сроками завоза грузов планируется централизованно завезти 11,4 тыс. т угля и 20,7 тыс. т нефтепродуктов ориентировочной стоимостью 1,9 млрд. рублей (в текущих ценах с учетом НДС). По состоянию на 04.10.2022 в указанные районы централизованно доставлено 11,5 тыс. т угля (100 %) и 19,0 тыс. т нефтепродуктов (92 %).
Поставка осуществляется в соответствии с графиками. Завершить завоз топлива планируется до 20.10.2022.
К началу отопительного периода 2022/2023 года на складах коммунальных котельных центральных и южных районов края необходимо накопить полуторамесячный запас топлива в объеме 38,6 тыс. т угля и 4,3 тыс. т нефтепродуктов. С учетом остатков и топлива, находящегося в пути, накоплено 59,0 тыс. т (100 %) и 3,5 тыс. т (81 %) соответственно. Отгрузки топлива в указанные районы продолжат осуществляться ритмично в течение всего отопительного периода в соответствии с заявками коммунальных организаций.</t>
  </si>
  <si>
    <t xml:space="preserve">Для нужд северных районов края в навигацию 2022 года требуется централизованно завезти 11,4 тыс. тонн угля и 20,7 тыс. тонн нефтепродуктов. Расчетная стоимость централизованной поставки топлива и транспортных услуг составит ориентировочно 2 млрд. рублей.
</t>
  </si>
  <si>
    <t>Конкурс на право заключения концессионного соглашения в целях реализации проекта "Строительство ВЛ-35 кВ "ПС "Бриакан" – с. имени П. Осипенко", ПС 35 кВ в с. имени П. Осипенко" 09.02.2022 признан несостоявшимся ввиду предоставления единственной заявки на участие. Предложение о заключении концессионного соглашения, представленное единственным заявителем, 17.05.2022 признано несоответствующим требованиям конкурсной документации, а также требованиям, предъявляемым к концессионеру, осуществляющему деятельность в сфере электросетевого хозяйства.
В настоящее время министерством вносятся изменения в положения конкурсной документации, а также проводятся переговоры с потенциальными инвесторами в целях определения оптимальных экономических параметров реализации проекта.</t>
  </si>
  <si>
    <t xml:space="preserve">Проведен семинар по вопросам реализации инвестиционных проектов в коммунальной сфере на условиях концессионных соглашений 9-10 июня 2022 г. при участии органов местного самоуправления, ресурсоснабжающих организаций, исполнительных органов края, Прокуратуры края. </t>
  </si>
  <si>
    <t>По состоянию на 01.10.2022 в крае действует 49 концессионных соглашений в отношении 376 объектов тепло-, водоснабжения, водоотведения и обращения с твердыми коммунальными отходами. Общая стоимость мероприятий, предусмотренных концессионными соглашениями, составляет порядка 12,6 млрд. рублей. 
За 9 месяцев 2022 г. вступило в силу 17 концессионных соглашений с общим объемом инвестиций 6,3 млрд. рублей.</t>
  </si>
  <si>
    <t>Предоставление субсидии юридическим лицам на оказание дополнительной помощи при возникновении неотложной необходимости в проведении капитального ремонта общего имущества в многоквартирных домах</t>
  </si>
  <si>
    <t xml:space="preserve">о расходах федерального бюджета, краевого бюджета, бюджетов муниципальных образований и внебюджетных средств
за 9 месяцев 2022 г.
</t>
  </si>
  <si>
    <t>По состоянию на 01.10.2022 г. на обеспечение функционирования  и развития системы водоснабжения и водоотведения профинансировано 53,075 млн. рублей от плана 211,649 млн. рублей (25,08 %)</t>
  </si>
  <si>
    <t>Отсутствие подтвержденного федерального софинансирования на реализацию мероприятий по объектам: "Строительство системы централизованного водоснабжения в с. Троицкое", "Водоснабжение микрорайона "Дружба" г. Комсомольск-на-Амуре", "Строительство станции водоподготовки в с. Благодатное"</t>
  </si>
  <si>
    <t xml:space="preserve">Работы в рамках контракта 2016 г. завершены. Объект законсервирован. Для завершения строительных работ и ввода объекта в эксплуатацию необходимо выполнить проектирование и строительство гидротехнических защитных сооружений (далее - ГТЗС). </t>
  </si>
  <si>
    <t>Контракт № ЭА 07/04 заключен 22.04.2022 с единственным участником закупки АО "Хабаровские энергетические системы". Ведутся строительные работы. Техническая готовность – 53,1 %.</t>
  </si>
  <si>
    <t xml:space="preserve">Работы в рамках контракта в 2017 г. завершены.
По результатам прохождения госэкспертизы 05.11.2019 получено положительное заключение по сметной стоимости № 00402-19/ХГЭ-18594/04, сметная стоимость составила 2 800,5 млн. рублей. </t>
  </si>
  <si>
    <t xml:space="preserve">По мероприятию  обеспечение функционирования и развития системы теплоснабжения  по состоянию на 01.10.2022 профинансировано  из краевого бюджета 4 463,030 млн. рублей( освоено 4 450,454 млн. рублей)  или 83, 22 % от годовых бюджетных назначений </t>
  </si>
  <si>
    <t xml:space="preserve">В 2022 году на территории Хабаровского края осуществляется реализация 55 инвестиционных программ, в том числе:
- семь в сфере электроснабжения;
- 37 в сфере теплоснабжения;
- десять в сфере водоснабжения и водоотведения;
- одна в сфере ТКО.
</t>
  </si>
  <si>
    <t>Отсутствие финансирования из федерального бюджета с 2020 года. Бюджетные заявки в Минстрой России о выделении финансирования из федерального бюджета на строительство объекта Правительством края направлялись ежегодно.  Заявка на 2023 год и плановый период 2024 – 2025 гг. направлена в феврале и октябре 2022 года. 
До настоящего времени решение о выделении средств федерального бюджета на строительство Объекта на уровне Минстроя России не принято.
В соответствии с направленной в Минстрой России бюджетной заявкой на 2023 год и плановый период 2024 – 2025 гг. стоимость реконструкции Объекта в ценах соответствующих лет возросла до 3,6 млрд. руб.</t>
  </si>
  <si>
    <r>
      <rPr>
        <b/>
        <sz val="14"/>
        <rFont val="Times New Roman"/>
        <family val="1"/>
        <charset val="204"/>
      </rPr>
      <t xml:space="preserve">КГКУ "Служба заказчика ТЭК и ЖКХ Хабаровского края" осуществляет функции заказчика по объектам: </t>
    </r>
    <r>
      <rPr>
        <sz val="14"/>
        <rFont val="Times New Roman"/>
        <family val="1"/>
        <charset val="204"/>
      </rPr>
      <t xml:space="preserve">                   
1.  "Строительство угольной котельной в п. Амгунь Солнечного муниципального района" (проектирование).                                                                                                                              Заключен контракт на разработку технической документации по консервации  , выполнено обследование объекта, определен список мероприятий, работ по консервации объекта. На отчетную дату выполняется подготовка закупочных процедур по определению подрядной организации на работы по консервации, срок до 24.10.2022.
2. "Тепломагистраль № 35 от Хабаровской ТЭЦ-3 в г. Хабаровске" (проектирование).  Получено положительное заключение ПСД от 16.06.2022 № 27-1-1-3-038353-2022. Проектная и рабочая документация передана в полном объеме концессионеру. </t>
    </r>
  </si>
  <si>
    <t>Приказ Минком связи России № 368, Минстроя России № 691/пр от 29.09.2015
"Об утверждении состава сведений о многоквартирных домах, деятельность по управлению которыми осуществляют управляющие организации, подлежащих размещению в государственной информационной системе жилищно-коммунального хозяйства"
Постановлением Правительства РФ от 21 июня 2016 
№ 564 "Об утверждении стандартов раскрытия информации в области обращения с твердыми коммунальными отходами", 
Постановлением Правительства РФ от 05 июля 2013 
№ 570 "О стандартах раскрытия информации теплоснабжающими организациями, теплосетевыми организациями и органами регулирования", 
Постановлением Правительства РФ от 17 января 2013 
№ 6 "О стандартах раскрытия информации в сфере водоснабжения и водоотведения", 
Постановлением Правительства РФ от 21 января 2004 
№ 24 "Об утверждении стандартов раскрытия информации субъектами оптового и розничных рынков электрической энергии"</t>
  </si>
  <si>
    <t xml:space="preserve">В 2022 году запланирована реализация мероприятия "Реконструкция системы водоснабжения в г. Бикин". Срок завершения работ -2024 гг. В 2022 году реализуется 1 этап работ, согласно которому предусмотрено выполнение работ по планировке территории и строительства участков водопроводной сети.   Контракт с подрядной организацией АО "Хабаровские энергетические системы" (АО "ХЭС") заключен 11.04.2022 № 1/АЭ. Сумма контракта – 1 776,425 млн. рублей. Для выполнения основных строительных работ АО "ХЭС" по итогам конкурсных процедур 19 июля 2022 года заключен контракт на субподряд с ООО "Золотой Мост".
Субподрядчиком выполняются работы по устройству площадки складирования железобетонных конструкций демонтируемого здания типа складских помещений. Ведутся подготовительные работы к демонтажу здания. Проложено 900 м трубопровода методом ГНБ. На объект поставлено 2,5 км труб, осуществляется вывоз строительного мусора. 
</t>
  </si>
  <si>
    <t>В рамках соглашения с Министерством обороны РФ в 2022 году восстановлено 11 воинских захоронений в Анастасьевском сельском поселении Хабаровского муниципального района, Ульчском муниципальном районе, Николаевском муниципальном районе, муниципальном районе имени Лазо, муниципальном районе имени Полины Осипенко, в г. Вяземский, в сельском поселении "Большая Картель" Комсомольского муниципального района.</t>
  </si>
  <si>
    <t>В рамках соглашения с Министерством обороны РФ в 2022 году нанесено семь имен погибших на мемориальных сооружениях в Верхнебуреинском муниципальном районе, муниципальном районе имени Лазо, муниципальном районе имени Полины Осипенко, Анастасьевском сельском поселении Хабаровского муниципального района, в сельском поселении "Большая Картель" Комсомольского муниципального района.</t>
  </si>
  <si>
    <t xml:space="preserve">Министерством неоднократно проводились конкурсные отборы по выбору региональных операторов на всех зонах деятельности, установленных территориальной схемой обращения с отходами Хабаровского края.
  Вместе с тем, конкурсные отборы по 17 зонам деятельности признаны несостоявшимися по причине отсутствия поданных заявок.
  Основной причиной незаинтересованности организаций участвовать в конкурсных отборах является отсутствие законных объектов по обращению с ТКО на вышеуказанных территориях, что в свою очередь делает невозможность обеспечить установление обоснованного тарифа региональному оператору.
 В этой связи необходимо обеспечить строительство указанных объектов.
  Безвозмездные и безвозвратные меры поддержки из федерального бюджета на проектирование и строительство объектов по обращению с ТКО до настоящего времени не предусмотрены.
  Всего в Хабаровском крае, с учетом природно-географических условий, логистической доступности отдельных территорий территориальной схемой определено строительство 79 объектов по обращению с ТКО, ориентировочной стоимостью 12,3 млрд. руб.
  Учитывая дотационность краевого бюджета обеспечить строительство таких объектов не представляется возможным.
 В настоящее время за счет средств краевого бюджета осуществляется проектирование объекта по обработке и захоронению ТКО на территории Амурского муниципального района. Ориентировочный срок завершения данной работы – IV квартал 2022 года, срок строительства – 2024 год.
 Также в IV квартале 2022 года планируется провести конкурсные отборы региональных операторов на территориях зон деятельности, на которых имеются "законные" объекты, а именно по зонам деятельности 
№ 3, 5, 13.
 По остальным зонам деятельности, по которым конкурсные отборы признаны несостоявшимися, в настоящее время прорабатывается вопрос присвоения статуса регионального оператора юридическому лицу без проведения конкурсного отбора в порядке, установленном абзацами 1-4 пункта 6 статьи 29.1 Федерального закона от 24 июня 1998 г. № 89-ФЗ "Об отходах производства и потребления".
</t>
  </si>
  <si>
    <t>Для внедрения раздельного накопления ТКО на территории края, в том числе оборудования контейнерами для раздельного накопления ТКО, необходимо выделение средств из краевого бюджета.
 Министерством неоднократно направлялись заявки в министерства финансов края на выделение средств из краевого бюджета на реализацию Гранта в форме субсидий из краевого бюджета юридическим лицам и индивидуальным предпринимателям на финансовое обеспечение затрат, связанных с организацией раздельного накопления ТКО на территории края
 До настоящего времени средства краевого бюджета на данные цели не выделены.</t>
  </si>
  <si>
    <t>Обустройство контейнеров для раздельного накопления ТКО в 2022 году будет обеспечено после отбора муниципальных образований края</t>
  </si>
  <si>
    <t>Для выполнения результата "Введение в промышленную эксплуатацию мощностей по обработке ТКО в Хабаровском крае"  в 2022 году необходимо дополнительно ввести в эксплуатацию мощностей по обработке ТКО – 30 000 т/год. В 2022 году планировалось обеспечить запуск объекта обработки ТКО МПС "Южная" (мощность 50 000 т/год), путем передачи данного объекта в краевую собственность. Вместе с тем в настоящее время депутатами города Хабаровска принято решение о нецелесообразности передачи объекта. В этой связи направлено обращение в ППК "Российский экологический оператор" о корректировке значения результата на 2022 год. 
В соответствии с региональным проектом на 2022 год отсутствуют мероприятия по вводу в промышленную эксплуатацию мощностей по утилизации ТКО. Результат по вводу в промышленную эксплуатацию мощностей по утилизации ТКО в 2022 году исполнены за счет ввода таких мощностей в 2020 году.</t>
  </si>
  <si>
    <t xml:space="preserve">Депутатами города Хабаровска принято решение о нецелесообразности передачи объекта МПС "Южная" в краевую собственность. В этой связи направлено обращение в ППК "Российский экологический оператор" о корректировке значения результата на 2022 год. </t>
  </si>
  <si>
    <t>В целях разработки электронной модели министерством жилищно-коммунального хозяйства края реализован совместно с ППК "Российский экологический оператор" пилотный проект, направленный на создание электронной модели. 24.12.2021 электронная модель разработана.</t>
  </si>
  <si>
    <t>план не установлен</t>
  </si>
  <si>
    <t>На текущий момент в АИС "Реформа ЖКХ" включен аварийный жилищный фонд Хабаровского края, признанный таковым после 1 января 2017 г. площадью 220,55  тыс. кв. м, и 13 152 человек,  который не вошел в Программу переселения.
Для расселения данного жилищного фонда необходимо не менее 24,08 млрд. рублей исходя из средней цены одного квадратного метра на VI квартал 2022 г., определенной  приказом Минстроя России, для Хабаровского края – 109 194 рублей. Финансирование в настоящее время не предусмотрено.</t>
  </si>
  <si>
    <t xml:space="preserve">Данное мероприятие реализуется в рамках "Федеральной целевой программы "Увековечивание памяти погибших при защите Отечества на 2019 – 2024 года"   (далее - Программа). 27.12.2021 заключено дополнительное соглашение, в рамках которого Правительству Хабаровского края предусмотрена субсидия из федерального бюджета на 2022 год в размере 3,5 млн. руб. на выполнение следующих мероприятий:
 - нанесение имен (воинских званий, фамилий и инициалов) погибших при защите Отечества на мемориальные сооружения воинских захоронений по месту захоронения;
 - проведение восстановительных работ;
 - установка мемориальных знаков.
Для исполнения указанных мероприятий 31.01.2022 проведен отбор муниципальных образований края для предоставления субсидий из краевого бюджета на софинансирование расходных обязательств муниципальных образований края на реализацию мероприятий по увековечению памяти погибших при защите Отечества на 2022 год. Распоряжением Правительства края от 22 февраля 2022 г. № 176-рп утверждено распределение субсидий из краевого бюджета бюджетам муниципальных образований Хабаровского края на софинансирование расходных обязательств муниципальных образований Хабаровского края на мероприятия по увековечению памяти погибших при защите Отечества на 2022 год. В реализации Программы в 2022 году приняли участие восемь муниципальных образований края: Верхнебуреинский муниципальный район, Ульчский муниципальный район, муниципальный район имени Полины Осипенко, муниципальный район имени Лазо, городское поселение "Город Вяземский", сельское поселение "Большая Картель", Николаевский муниципальный район, Анастасьевское сельское поселение.
В рамках соглашения, заключенного с Минобороны РФ, в 2022 году необходимо обеспечить:
- восстановление 11 воинских захоронений;
- установление 1 мемориального знака;
- нанесение 5 имен погибших на мемориальных сооружениях.
По состоянию на 01.10.2022:
- восстановлено 11 воинских захоронений  (100%);
- установлено 6 мемориальных знаков (на пять единиц больше планового показателя);
- нанесено 7 имен погибших (на две единицы больше планового показателя).
</t>
  </si>
  <si>
    <t>В рамках соглашения с Министерством обороны РФ в 2022 году установлено 6 мемориальных знаков (на 5 единиц больше планового показателя) в Верхнебуреинском муниципальном районе, Ульчском муниципальном районе, муниципальном районе имени Полины Осипенко, Анастасьевском сельском поселении Хабаровского муниципального района, сельском поселении "Большая Картель" Комсомольского муниципального района.</t>
  </si>
  <si>
    <r>
      <rPr>
        <b/>
        <sz val="14"/>
        <rFont val="Times New Roman"/>
        <family val="1"/>
        <charset val="204"/>
      </rPr>
      <t xml:space="preserve">1. "Строительство системы централизованного водоснабжения в с. Троицкое" Нанайского муниципального района Хабаровского края".
</t>
    </r>
    <r>
      <rPr>
        <sz val="14"/>
        <rFont val="Times New Roman"/>
        <family val="1"/>
        <charset val="204"/>
      </rPr>
      <t xml:space="preserve">Подрядчик ООО ПСК "Стройгород", срок действия контракта до 30.11.2020, сумма контракта 9 915,76 тыс. рублей. (ПИР).
В 2022 году запланировано финансирование из средств краевого бюджета в размере 82 820,67 тыс. рублей.
24.12.2021 получено положительное заключение государственной экспертизы. В настоящее время ведется работа по корректировке ПСД в связи уточнением межевания участков строительства объекта.
Положительное заключение государственной экспертизы скорректированной ПСД планируется получить до 30.11.2022.
</t>
    </r>
    <r>
      <rPr>
        <b/>
        <sz val="14"/>
        <rFont val="Times New Roman"/>
        <family val="1"/>
        <charset val="204"/>
      </rPr>
      <t xml:space="preserve">2. "Водоснабжение микрорайона "Дружба".
</t>
    </r>
    <r>
      <rPr>
        <sz val="14"/>
        <rFont val="Times New Roman"/>
        <family val="1"/>
        <charset val="204"/>
      </rPr>
      <t xml:space="preserve">Подрядчик: ООО ʺКонтэм-Инжинирингʺ, контракт от 03.04.2020 на выполнение ПИР на сумму 14 798,72 тыс. руб. Срок окончания работ – 17.08.2020.
Ведутся работы по подготовке ПСД.
Планируемый срок получения положительного заключения государственной экспертизы на проект до 01.12.2022.
</t>
    </r>
    <r>
      <rPr>
        <b/>
        <sz val="14"/>
        <rFont val="Times New Roman"/>
        <family val="1"/>
        <charset val="204"/>
      </rPr>
      <t>3. "Строительство станции водоподготовки в с. Благодатное".</t>
    </r>
    <r>
      <rPr>
        <sz val="14"/>
        <rFont val="Times New Roman"/>
        <family val="1"/>
        <charset val="204"/>
      </rPr>
      <t xml:space="preserve">
Подрядчик: ООО ʺКонтэм-Инжинирингʺ, контракт от 14.04.2020 № ОК 17/04 на выполнение ПИР на сумму 5 000,00 тыс. руб. Срок окончания работ – 17.08.2020.
Ведутся работы по подготовке ПСД.
Планируемый срок получения положительного заключения государственной экспертизы на проект до 10.12.2022.
</t>
    </r>
    <r>
      <rPr>
        <b/>
        <sz val="14"/>
        <rFont val="Times New Roman"/>
        <family val="1"/>
        <charset val="204"/>
      </rPr>
      <t xml:space="preserve">4. "Строительство станции водоподготовки в с. Осиновая Речка".
</t>
    </r>
    <r>
      <rPr>
        <sz val="14"/>
        <rFont val="Times New Roman"/>
        <family val="1"/>
        <charset val="204"/>
      </rPr>
      <t>08.02.2022  КГКУ "Служба заказчика ТЭК и ЖКХ края" направлен  исполнительный лист о взыскании 66 091,67 рублей, составляющих неустойку за нарушение условий контракта ООО "Трак-Сервис". В соответствии с инкассовым поручением № 1631 от 08.02.2022 денежные средства поступили на расчетный счет учреждения. Работа по разработке ПСД будет продолжена в 2023 году.</t>
    </r>
  </si>
  <si>
    <r>
      <rPr>
        <sz val="14"/>
        <rFont val="Times New Roman"/>
        <family val="1"/>
        <charset val="204"/>
      </rPr>
      <t>В 2022 году работы по выполнению мероприятий Долгосрочного плана комплексного социально-экономического развития г. Комсомольска-на-Амуре  продолжена. 
На 2022 год предусмотрено сводной бюджетной росписью 74,563 млн. рублей на следующие мероприятия:
- "Развитие и модернизация инфраструктуры водоснабжения г. Комсомольска-на-Амуре. (III пусковой комплекс) Этап № 3. Участок водопроводной сети 200 мм на пересечении пр. Интернациональный и пр. Ленина (точка А) до пересечения ул. Аллея Труда и пр. Интернациональный (точка Д)".</t>
    </r>
    <r>
      <rPr>
        <sz val="14"/>
        <color rgb="FFFF0000"/>
        <rFont val="Times New Roman"/>
        <family val="1"/>
        <charset val="204"/>
      </rPr>
      <t xml:space="preserve">
</t>
    </r>
    <r>
      <rPr>
        <sz val="14"/>
        <rFont val="Times New Roman"/>
        <family val="1"/>
        <charset val="204"/>
      </rPr>
      <t>Ведутся строительно-монтажные работы. Планируемый срок завершения работ – декабрь 2022 года.</t>
    </r>
    <r>
      <rPr>
        <sz val="14"/>
        <color rgb="FFFF0000"/>
        <rFont val="Times New Roman"/>
        <family val="1"/>
        <charset val="204"/>
      </rPr>
      <t xml:space="preserve">
</t>
    </r>
    <r>
      <rPr>
        <sz val="14"/>
        <rFont val="Times New Roman"/>
        <family val="1"/>
        <charset val="204"/>
      </rPr>
      <t xml:space="preserve">- "Развитие и модернизация инфраструктуры водоснабжения г. Комсомольска-на-Амуре. (III пусковой комплекс). Этап № 4. Участок водопроводной сети 300 мм на пересечении пр. Мира и пр. Ленина (точка А) до пересечения ул. Кирова и пр. Ленина (точка В)".
СМР завершены, водовод подключен к системе водоснабжения города. Ведутся работы по благоустройству территории. </t>
    </r>
    <r>
      <rPr>
        <sz val="14"/>
        <color rgb="FFFF0000"/>
        <rFont val="Times New Roman"/>
        <family val="1"/>
        <charset val="204"/>
      </rPr>
      <t xml:space="preserve">
</t>
    </r>
  </si>
  <si>
    <t>В целях определения прогнозной стоимости строительства ГТЗС принято решение о разработке технико-экономического обоснования инвестиций (далее – ТЭО) с последующим заключением контракта "2 в 1" на разработку ПСД и строительство ГТЗС. 
Правительством края администрации г. Комсомольска-на-Амуре предоставлена дотация на поддержку мер по обеспечению сбалансированности местного бюджета на сумму 28,2 млн. рублей на разработку ТЭО.
Постановлением администрации г. Комсомольска-на-Амуре от 15.07.2022 № 1277-па определен застройщик объекта "Гидротехнические защитные сооружения объекта  МКУ "УКС г. Комсомольска-на-Амуре".
В настоящее время администрацией города ведется разработка технического задания, организованы работы по осуществлению закупки у единственного поставщика для муниципальных нужд.                                                                                                             Завершение разработки ТЭО с получением положительного заключения государственной экспертизы возможно не ранее III квартала 2023 г.</t>
  </si>
  <si>
    <t>В рамках реализации Перечня мероприятий по капитальному ремонту и обеспечению функционирования коммунальных объектов, находящихся в муниципальной собственности, в 2022 году по объектам водоснабжения и водоотведения  предусмотрена реализация 10 мероприятий по замене оборудования для капитального ремонта водозаборов, приобретению материалов и оборудования для сетей водоснабжения и водоотведения, приобретению резервных источников питания на водозаборы. Стоимость реализации – 32 066,32 тыс. рублей, в том числе средства КБ – 22 311,45 тыс. рублей, средства МБ – 9 754,87 тыс. рублей.
По состоянию на 01.10.2022 выполнены все запланированные на 2022 год мероприятия по приобретению материалов и оборудования для капитального ремонта объектов водоснабжения и водоотведения. Стоимость работ в соответствии с заключенными контрактами составила 30 787,28 тыс. рублей.</t>
  </si>
  <si>
    <t xml:space="preserve">В рамках реализации Перечня мероприятий по капитальному ремонту и обеспечению функционирования коммунальных объектов, находящихся в муниципальной собственности, в 2022 году по объектам теплоснабжения предусмотрена реализация 26 мероприятий по замене оборудования для капитального ремонта котельных, приобретению материалов и оборудования для сетей теплоснабжения, приобретению резервных источников питания на котельные. Стоимость реализации – 119 070,10 тыс. рублей, в том числе средства КБ – 83 017,82 тыс. рублей, средства МБ –  36 052,14 тыс. рублей. 
На отчетную дату выполнено 15 мероприятий (57,7 %) на  общую сумму 46 223,58 тыс. рублей, в том числе из средств краевого бюджета 32 103,85 тыс. рублей, из средств местных бюджетов 14 119,73 тыс. рублей.
Выполнено 15 мероприятий (57,7 %):
1. Приобретение материалов и оборудования для проведения капитального ремонта тепловых сетей п. Сулук;
2. Приобретение материалов для капитального ремонта тепловых сетей с. Ильинка;
3. Приобретение четырех котлоагрегатов для котельных с. Селихино (ул. Деповская, 72, ул. Комсомольская, 5А);
4. Приобретение двух котлов КВр мощностью 0,93 Гкал/час на ко-тельную с. Черняево; 
5. Капитальный ремонт котельного оборудования на котельной п. Березовый;
6. Приобретение резервного источника энергоснабжения на центральную котельную г. Вяземский;
7. Приобретение материалов для капитального ремонта участков тепловых сетей п. Березовый; 
8.  Приобретение, поставка котла и оборудования для капитального ремонта котельной с. Булгин;
9. Приобретение материалов и оборудования для проведения капитального ремонта тепловых сетей г. Бикин;
10. Поставка котла водогрейного КВр-0,8 для угольной котельной жилмассива "Маго-Рейд" п. Маго;
11. Поставка котла водогрейного КВр-0,8 для угольной котельной п. Пуир;
12. Приобретение материалов для капитального ремонта системы теплоснабжения р.п. Охотск;
13. Приобретение резервного источника энергоснабжения мощностью 150 кВт на котельную с. Святогорье;
14. Приобретение резервного дизель-генератора мощностью 60 кВт на котельную с. Лидога;
15. Приобретение материалов для капитального ремонта тепловых сетей с. Дружба.   
По 9-и мероприятиям ведутся работы, согласно заключенным муниципальным контрактам, а именно:
1. Приобретение материалов и оборудования для проведения капитального ремонта тепловых сетей п. Герби;
2. Приобретение материалов и оборудования для проведения капитального ремонта тепловых сетей п. Тырма;
3. Приобретение основного и вспомогательного котельного оборудования для котельной с. Новый Мир;
4. Приобретение, замена и установка котлов со вспомогательным оборудованием на котельной п. Монгохто; 
5.  Приобретение материалов и оборудования для проведения капитального ремонта котельной п. Этыркэн;
6. Приобретение материалов и оборудования для проведения капитального ремонта котельной п. Сулук;
7. Капитальный ремонт бака аккумулятора (котельная п. Березовый);
8. Приобретение котла КВр-0,93 (Котельная с. Святогорье, ул. Пионерская, 8А);
9. Приобретение котла КВм-2,32 (Котельная рп. Переяславка, ул. Пионерская, 5К (1039); 
10. Приобретение трех котлов КВр-1,16 для котельной с. Аван.
По 1-му мероприятию объявлен аукцион:
1. Приобретение, поставка оборудования для капитального ремонта котельной Лермонтовского сельского поселения (Восточный городок № 2).              
</t>
  </si>
  <si>
    <t xml:space="preserve">21.09.2021 заключено концессионное соглашение с ООО "ИКС-Ванино". В рамках реализации концессионного соглашения заключен договор подряда на строительство объекта. Срок реализации мероприятий 2022 - 2024 гг.
В настоящее время ведется работа по замене предоставленного земельного участка под котельную на более перспективный, по проектированию тепловых сетей от новой угольной котельной, уточняется способ прокладки трубопровода и стоимость удорожания работ (органом местного самоуправления на градостроительном совете рекомендовано изменить ранее утвержденную схему прокладки сетей).
Министерством жилищно-коммунального хозяйства края ежегодно проводятся контрольные мероприятия за соблюдением условий концессионного соглашения. </t>
  </si>
  <si>
    <t>В соответствии  с Законом Хабаровского края от 09.12.2020  № 125 "О краевом бюджете на 2021 год и на плановый период 2022 и 2023 годов", Порядком  предоставления субсидий из краевого бюджета организациям на компенсацию убытков, связанных с применением регулируемых цен (тарифов) на тепловую энергию, поставляемую населению и о внесении изменения в Норматив численности муниципальных служащих, занятых исполнением государственных полномочий Хабаровского края по компенсации организациям убытков, связанных с применением регулируемых цен (тарифов) на тепловую энергию, поставляемую населению, утвержденным постановлением Правительства Хабаровского края от 01 февраля 2008 г. № 35-пр  и соглашениями  предоставлено получателям субсидии 
1 117,74 млн. рублей (75,57 %).</t>
  </si>
  <si>
    <t>За  9 месяцев 2022 года на предоставление грантов федеральным государственным бюджетным учреждениям в форме субсидий на компенсацию убытков, связанных с применением регулируемых цен (тарифов) на тепловую энергию, поставляемую населению, в соответствии с соглашениями направлено 13,435 млн. рублей  (77,8%)  (Порядок предоставления из краевого бюджета федеральным государственным бюджетным учреждениям, осуществляющим свою деятельность на территории Хабаровского края, грантов в форме субсидий на компенсацию убытков, связанных с применением регулируемых цен (тарифов) на тепловую энергию, поставляемую населению, в целях возмещения затрат, связанных с реализацией тепловой энергии населению, утвержденный постановлением Правительства Хабаровского края от 08.07.2021 № 290-пр).</t>
  </si>
  <si>
    <t xml:space="preserve">05.10.2020 заключено концессионное соглашение с АО "ДГК". Срок реализации мероприятий 2021 - 2023 гг. В рамках реализации концессионного соглашения заключен договор подряда на реконструкцию объектов теплоснабжения. 
В связи с неисполнением концессионером обязательств по итогам 2021 года (задание и основные мероприятия, финансовые обязательства) в отношении концессионера применены штрафные санкции (решение Арбитражного суда Хабаровского края от 22.07.2022  по делу № А73-8463/2022). 
Министерством жилищно-коммунального хозяйства края ежегодно проводятся контрольные мероприятия за соблюдением условий концессионного соглашения. </t>
  </si>
  <si>
    <t xml:space="preserve">14.10.2020 заключено концессионное соглашение с ООО "ШЕЛТЭК". Срок реализации мероприятий  2022 - 2024 гг. В рамках реализации концессионного соглашения произведена замена котла, проводится реконструкция тепловых сетей.
Министерством ежегодно проводятся контрольные мероприятия за соблюдением условий концессионного соглашения. </t>
  </si>
  <si>
    <t xml:space="preserve"> В 2022 году на мероприятия по обеспечению функционирования и развития системы электроснабжения запланировано 2 225,219 млн. рублей, по состоянию на 01.10.2022  профинансировано 1 768,424 млн. рублей.</t>
  </si>
  <si>
    <t>В рамках реализации Перечня мероприятий по капитальному ремонту и обеспечению функционирования коммунальных объектов, находящихся в муниципальной собственности, на 2022 год по объектам электроснабжения предусмотрена реализация 10 мероприятий по приобретению материалов и оборудования для капитального ремонта сетей электроснабжения и оборудования электростанций. Стоимость реализации мероприятий – 86 884,17 тыс. рублей, в том числе средства КБ – 60 560,91 тыс. рублей, средства МБ – 23 323,26 тыс. рублей. 
На отчетную дату выполнено 3 мероприятия (30 %) на  общую сумму 16 263,44 тыс. рублей, в том числе из средств краевого бюджета 11 130,41 тыс. рублей, из средств местных бюджетов 5 133,03 тыс. рублей.
Выполнены 3 мероприятия (30 %):
1. Приобретение дизель-генератора мощностью 400 кВт и оборудования на ДЭС п. Тыр; 
2. Капитальный ремонт дизель-генератора  440 кВт на ДЭС п. Тыр;
3. Приобретение дизель-генератора мощностью 400 кВт и оборудования ДЭС п. Тахта.
По 7-и мероприятиям ведутся работы, согласно заключенным муниципальным контрактам, а именно:
1. Приобретение оборудования для капитального ремонта системы электроснабжения с. Чумикан;                                                                                                                                                                                                                                      
2. Приобретение оборудования для капитального ремонта системы электроснабжения с. Удское;
3. Приобретение блочно-модульной энергетической установки ДЭС п. Катэн;
4. Приобретение блочно-модульной энергетической установки ДЭС п. Солонцовый;
5. Приобретение блочно-модульной энергетической установки ДЭС п. Озерпах;
6. Приобретение трансформаторов на подстанции системы электроснабжения с. Троицкое;
7. Приобретение блочно-модульной энергетической установки на ДЭС с. Наумовка.</t>
  </si>
  <si>
    <t>За  9 месяцев 2022 года  на выполнение переданных краем государственных полномочий бюджетам муниципальных образований края направлено субвенции на общую сумму 17,608 млн. рублей (82,01%). В соответствии с действующими краевыми нормативными правовыми актами, на основании отчетов администраций муниципальных образований по фактической потребности. Предоставление субвенции осуществлялось в соответствии с Законом  Хабаровского края от 11.03.2015 № 42 "О наделении органов местного самоуправления государственными полномочиями Хабаровского края по предоставлению компенсации выпадающих доходов, связанных с применением льготных тарифов на тепловую и электрическую энергию (мощность)" и постановлением Правительства Хабаровского края 11.03.2015 № 41 "О предоставлении льгот по оплате за тепловую и электрическую энергию (мощность) для отдельных категорий потребителей" .</t>
  </si>
  <si>
    <t>За  9 месяцев 2022 года  расходы на предоставление субсидий юридическим лицам на компенсацию организациям убытков, связанных с применением регулируемых цен (тарифов) на электрическую энергию, поставляемую населению, составили 106,67 млн. рублей или 100 %.  Предоставление субсидии осуществлялось в соответствии с Порядком предоставления субсидий из краевого бюджета организациям на компенсацию убытков, связанных с применением регулируемых тарифов на электрическую энергию, поставляемую населению в зонах децентрализованного энергоснабжения, и о внесении изменения в Норматив численности муниципальных служащих, занятых исполнением государственных полномочий Хабаровского края по компенсации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утвержденный постановлением Правительства Хабаровского края от 11 марта 2008 г. № 73-пр.</t>
  </si>
  <si>
    <t>На 01.10.2022   в соответствии с отчетом "Об исполнении мероприятий, предусмотренных Планом действий по привлечению в жилищно-коммунальное хозяйство частных инвестиций, утвержденным распоряжением Правительства Российской Федерации от 22.08.2011 г. № 1493-р" зарегистрировано органами местного самоуправления прав собственности на 11 236 (993,39 %) объектов коммунальной сферы из  12 031  объектов.  Остаются не зарегистрированными на отчетную дату 795, в том числе 538 бесхозяйных.</t>
  </si>
  <si>
    <t xml:space="preserve">В целях развития системы обращения с ТКО на территории края приняты все необходимые нормативные правовые акты, в том числе утверждена территориальная схема обращения с отходами Хабаровского края.
Территориальной схемой определено 19 зон деятельности региональных операторов по обращению с твердыми коммунальными отходами.
Министерством в течение 2019 – 2022 годов проводились конкурсные отборы по всем 19 зонам деятельности, в том числе в период с 16.09.2022 по 07.10.2022 по 15 зонам деятельности, которые  признаны несостояшимися по причине отсутствия поданных заявок.
В настоящее время определен региональный оператор по обращению с ТКО на территории зоны деятельности № 1 (городской округ "Город Хабаровск" и муниципальный район имени Лазо) – ООО "Хабавтотранс ДВ", с которым министерством 19.10.2021 заключено соглашение. </t>
  </si>
  <si>
    <t xml:space="preserve">В целях внедрения раздельного накопления ТКО на территории края проведена следующая работа:                                                                                                                
 1. Министерством разработан проект порядка предоставления Гранта в форме субсидий из краевого бюджета юридическим лицам и индивидуальным предпринимателям на финансовое обеспечение затрат, связанных с организацией раздельного накопления ТКО на территории края. 
 Целями предоставления Гранта является финансовое обеспечение за-трат юридических лиц и индивидуальных предпринимателей, связанных с организацией раздельного накопления ТКО, в том числе:
 а) изготовление и установку контейнеров для раздельного накопления ТКО;
 б) установка фандоматов или пунктов приема отдельных фракций ТКО (вторичного сырья);
 в) приобретение и установку систем учета ТКО, позволяющих определять массу и (или) объем ТКО, а также контролировать направления движения ТКО;
 г) создание и (или) модернизация объектов обработки и утилизации ТКО;
 д) организация просветительской деятельности в сфере раздельного накопления ТКО.
 Предоставление Грантов организациям и предпринимателям на организацию раздельного накопления ТКО планируется к реализации в 2023 году при условии выделения средств из краевого бюджета.
 2. Постановлением Правительства края от 23.01.2020 № 21-пр утвержден Порядок раздельного накопления ТКО на территории края.
 3. Министерством 05.10.2020 подписано соглашение о развитии экологического проекта по раздельному сбору отходов "Принеси пользу своему городу" на территории Хабаровского края с филиалом "Балтика-Хабаровск" и организациями, осуществляющими деятельность по утилизации ТКО – ООО "Чистая планета" и ООО "Фирма "Сталкер".
В настоящее время в рамках данного соглашения изготовлено и установлено 95 контейнеров для раздельного накопления ТКО в г. Комсомольске-на-Амуре и 65 контейнеров в г. Хабаровске. 
 4. Хабаровским краевым отделением Общероссийской общественной организации "Всероссийское общество охраны природы" при поддержке филиала "Балтика-Хабаровск" на территории торгового центра г. Хабаровска в августе 2020 года установлен стационарный пункт по приему отсортированных отходов.
 5. В соглашение с региональным оператором по обращению с ТКО на территории зоны деятельности № 1 включена обязанность предоставления в срок до 01.07.2023 предложений по организации раздельного накопления отходов в данной зоне.
 6. Правительством края пройден отбор на предоставление субсидий из федерального бюджета на закупку контейнеров для раздельного накопления ТКО в 2022 году. Правительством Российской Федерации 24 августа 2022 г. утверждено распоряжение № 2392-р, согласно которому субъектам Российской Федерации предоставляется субсидия из федерального бюджета на закупку контейнеров для раздельного накопления ТКО в 2022 году. Хабаровскому краю будет выделено 15 688 100 руб. на данные цели. Соглашение с Минприроды России о предоставлении субсидии заключено Правительством края 20.09.2022. В настоящее время министерством  проводится конкурсный отбор органов местного самоуправления на предоставление субсидии на закупку контейнеров для раздельного накопления ТКО.
 7. 27.06.2022 Правительством края направлена заявка в Минприроды России на участие в отборе для предоставления субсидий из федерального бюджета на закупку контейнеров для раздельного накопления ТКО в 2023 году.
</t>
  </si>
  <si>
    <t>Правительством края пройден отбор на предоставление субсидий из федерального бюджета на закупку контейнеров для раздельного накопления ТКО в 2022 году. Хабаровскому краю будет выделено 15 688 100 руб. на данные цели. Соглашение с Минприроды России о предоставлении субсидии заключено Правительством края 20.09.2022. В настоящее время министерством проводится конкурсный отбор органов местного самоуправления на предоставление субсидии на закупку контейнеров для раздельного накопления ТКО.
Также 27.06.2022 Правительством края направлена заявка в Минприроды России на участие в отборе для предоставления субсидий из федерального бюджета на закупку контейнеров для раздельного накопления ТКО в 2023 году.</t>
  </si>
  <si>
    <t xml:space="preserve">За 9 месяцев 2022 года специалисты министерства проводили разъяснительную работу с населением края через средства массовой информации (далее – СМИ), проведение информационных встреч.
В отчетном периоде по различным темам отрасли жилищно-коммунального хозяйства в СМИ размещено 2 186 материалов, из них: 
- печатные СМИ – 338; 
- телевидение – 222; 
- радио – 10; 
- интернет-ресурсы – 1 616, в том числе 250 на официальном сайте министерства.
С целью просвещения населения края на сайте министерства размещаются разъяснения и ответы на часто задаваемые вопросы, информация о капитальном ремонте многоквартирных домов, нормативные правовые документы по вопросам жилищно-коммунального хозяйства, информация о реализации национальных проектов на территории края, о программе "1000 дворов", реализации реформы по обращению с ТКО.
За отчетный период специалистами министерства проведено 32 информационных встречи с представителями общественности, органов местного самоуправления, гражданами. Подведомственной НО "Региональный оператор – Фонд капитального ремонта многоквартирных домов в Хабаровском крае" проведена 21 встреча.
За 9 месяцев 2022 года проведена 41 телефонная "горячая линия".
</t>
  </si>
  <si>
    <t xml:space="preserve">В отчетном периоде  2022 года в РЦ "ЖКХ Контроль" поступило 57 обращений жителей края. По поступившим обращениям дано 40 консультаций, в том числе в социальных сетях. 
В отчетном периоде представители РЦ "ЖКХ Контроль" приняли участие в 21 мероприятии с участием граждан, представителей общественности, а также органов государственной власти и местного самоуправления края.
В рамках деятельности регионального центра организована работа приемной, горячей телефонной линии по вопросам жилищно-коммунального хозяйства.
</t>
  </si>
  <si>
    <t>В Хабаровском крае 256 управляющих организаций осуществляют управление многоквартирными домами на основании выданной лицензии (100 %)</t>
  </si>
  <si>
    <t xml:space="preserve">Итого с 2019 года нарастающим итогом исполнение целевого показателя аварийного жилищного фонда составляет – 39 089,43 кв. м  (2 324 гражданина),  в т.ч.:
1)  по состоянию на 01.10.2022 показатель исполнения Адресной программы Хабаровского края по переселению граждан из аварийного жилищного фонда (далее – Программа), признанного таковым до 01.01.2017, составляет 27 404,44 кв. м (1 688 человек) (в том числе в 2022 году 4 250,4 кв. м, 245 человека) из них:
- 25 336,97 кв. м (1 543 человек) расселены в рамках реализации I – IV этапов Программы с привлечением средств ГК Фонда ЖКХ;
- 1 067,48 кв. м (59 человек) аварийного жилищного фонда, расселено без привлечения средств ГК Фонда ЖКХ;
- 999,99 кв. м (86 человек) аварийного фонда не расселены в связи с возникновением непредвиденных обстоятельств (судебные разбирательства, неизвестность местонахождения и тп.). Для оценки выполнения субъектом РФ обязательства по достижению целевых показателей программы переселения учитывается общая площадь аварийного жилищного фонда, переселение граждан из которого не завершено в случаях возникновения непредвиденных обстоятельств.
2) дополнительно расселено 11 684,99 кв. м (636 человек) аварийного жилищного фонда, признанного таковым после 01.01.2017 без привлечения средств ГК Фонда ЖКХ, не включенного в Программу.
</t>
  </si>
  <si>
    <t>Региональный оператор по обращению с ТКО на территории зоны деятельности № 1 приступил к деятельности с 01.07.2022. Министерством ЖКХ края обеспечена координация деятельности данного оператора в рамках соглашения, заключенного 19.10.2021.</t>
  </si>
  <si>
    <t xml:space="preserve">На содержание и эксплуатацию мемориального комплекса "Площадь Славы"  расходы краевого бюджета за 9 месяцев 2022 года  составили 7, 998 млн. рублей (67,2 % от плана на 2022 год 11,902 млн. рублей). </t>
  </si>
  <si>
    <t>1. "Строительство системы централизованного водоснабжения в с. Троицкое". 
Контракт с ООО ПСК ʺСтрой городʺ подписан 21.04.2020, срок действия контракта до 30.11.2020, сумма контракта 9,915 млн. руб. 
24.12.2021 получено положительное заключение госэкспертизы. 
На 01.10.2022 финансирование не осуществлялось.
Проектные решения с владельцами земельных участков согласованы, подрядчиком выполнена корректировка ППТ и ПМТ, согласована с администрацией района. Также, подрядчику  необходимо будет пройти повторную гос. экспертизу проектной документации, ориентировочный срок получения 01.11.2022. Документация 01.09.2022 направлена в адрес гос. экспертизы. 09.09.2022 получены замечания от экспертизы по комплектности.
2. "Строительство станции водоподготовки в с. Благодатное".
Контракт на проектирование заключен с ООО ʺКонтэм-Инжинирингʺ  14.04.2020, срок действия контракта до 30.11.2020 (с учетом экспертизы), сумма контракта 5,000 млн. руб. Описание выполненных (выполняемых) мероприятий по объекту: планируемый срок получения положительного заключения государственной экспертизы на проект до 10.12.2022. В ходе прохождения гос. экспертизы получено замечание на предоставление лицензии на резервную скважину. 26.09.2022 предоставлена лицензия и направлена в ООО ʺКонтэм-Инжинирингʺ. На отчетную дату подрядной организацией прорабатываются вопросы и формируется пакет документов для подачи ПСД на прохождение гос. экспертизы. Срок предоставления информации от подрядчика о  дате подготовки ПСД – до 17.10.2022.
3. Водоснабжение микрорайона "Дружба" г. Комсомольск-на-Амуре. 
Планируемый срок получения положительного заключения государственной экспертизы на проект до 01.12.2022. В ходе согласования проектных решений. МУП "Водоканал" отказывает в предоставлении дополнительных объёмов воды для нужд ТЭЦ-3 в связи с их отсутствием. В ходе согласования проектных решений, принято решение об исключении из проектной документации потребности водопотребления Комсомольской ТЭЦ-3. Данный ответ направлен в адрес проектной организации. Учреждением в МУП "ВОДОКАНАЛ" отправлен запрос на предоставление откорректированных ТУ, ориентировочный срок до 12.10.2022.</t>
  </si>
  <si>
    <r>
      <rPr>
        <b/>
        <sz val="14"/>
        <rFont val="Times New Roman"/>
        <family val="1"/>
        <charset val="204"/>
      </rPr>
      <t xml:space="preserve">"Тепломагистраль № 35 от Хабаровской ТЭЦ-3 в городе Хабаровске" </t>
    </r>
    <r>
      <rPr>
        <sz val="14"/>
        <rFont val="Times New Roman"/>
        <family val="1"/>
        <charset val="204"/>
      </rPr>
      <t xml:space="preserve">(далее – Объект, ТМ-35) </t>
    </r>
    <r>
      <rPr>
        <b/>
        <sz val="14"/>
        <rFont val="Times New Roman"/>
        <family val="1"/>
        <charset val="204"/>
      </rPr>
      <t xml:space="preserve">
</t>
    </r>
    <r>
      <rPr>
        <sz val="14"/>
        <rFont val="Times New Roman"/>
        <family val="1"/>
        <charset val="204"/>
      </rPr>
      <t xml:space="preserve">30.08.2022 заключено концессионное соглашение с ООО "ИКС Хабаровск". Срок создания (строительства) объекта 2022 – 2024 гг. Общая стоимость проекта 5,935 млрд. рублей, в том числе средства инфраструктурного бюджетного кредита – 3,085 млрд. рублей, средства концессионера - 2,85 млрд. рублей. 
Одномоментно с подписанием концессионного соглашения концессионеру передана проектная документация вместе с положительным заключением государственной экспертизы.
Управлением федерального казначейства по Хабаровскому краю (далее – УФК) концессионеру открыт казначейский счет – 21 сентября 2022 г. 
Концессионеру 29 сентября 2022 г. перечислен первый транш платы концедента, источником образования которой являются средства ИБК, в размере 1 277 млн. рублей.
Концессионером 11 октября 2022 г. представлено заявление о перечислении второго транша платы концедента, источником образования которой являются средства ИБК, в размере 13 млн. рублей.  
Документы проходят проверку, предусмотренную концессионным соглашением. Перечисление средств в испрашиваемом объеме планируется до 20 октября 2022 г.
В настоящее время концессионером:
- ведутся переговоры с федеральным бюджетным учреждением "Федеральный центр строительного контроля" о цене планируемого к заключению договора, проект договора на осуществление строительного контроля получен (исх. от 16 сентября 2022 г. № 16);
- направлен Паспорт инвестиционной программы "Тепломагистраль № 35 от Хабаровской ТЭЦ-3 в городе Хабаровске" в адрес Губернатора Хабаровского края для утверждения инвестиционной программы концессионера уполномоченным органом (исх. от 16 сентября 2022 г. № ИКС_02-01) – проект распоряжения Правительства Хабаровского края о утверждении инвестиционной программы концессионера проходит процедуру согласования в исполнительных органах Хабаровского края (ожидаемая дата принятия распорядительного акта –  20 октября 2022 г.);
- разработан проект договора и технического задания для поставки материалов и выполнения работ по строительству Объекта (проведение закупочной процедуры планируется в прядке и сроки, установленные Федеральным законом от 18 июля 2011 г. № 223-ФЗ "О закупках товаров, работ, услуг отдельными видами юридических лиц", публикация извещения ожидается в октябре 2022 г.);
- подана заявка в АО "ДГК" на заключение договора технологического присоединения к системе теплоснабжения АО "ДГК" (27 сентября 2022 г. электронно);
-  представлено заявление в департамент архитектуры, строительства и землепользования администрации г. Хабаровска для установления публичного сервитута на земельные участки под строительство Объекта.
</t>
    </r>
    <r>
      <rPr>
        <sz val="14"/>
        <color rgb="FFFF0000"/>
        <rFont val="Times New Roman"/>
        <family val="1"/>
        <charset val="204"/>
      </rPr>
      <t xml:space="preserve">
</t>
    </r>
  </si>
  <si>
    <t xml:space="preserve">Предоставление субсидий юридическим лицам на возмещение затрат на выполнение работ по капитальному ремонту и (или) обеспечению функционирования объектов коммунальной инфраструктуры, находящихся в краевой собственности
</t>
  </si>
  <si>
    <t xml:space="preserve">бесперебойная работа объектов коммунальной инфраструктуры в течение 12 месяцев, начиная с месяца, следующего за месяцем предоставления субсидии
</t>
  </si>
  <si>
    <t xml:space="preserve">В 2022 году в соответствии с Порядком предоставления субсидий из КБ министерством ЖКХ проведен объявлен отбор юридических лиц для предоставления субсидий  на возмещение затрат на выполнение работ по капитальному ремонту и (или) обеспечению функционирования объектов коммунальной инфраструктуры, находящихся в краевой собственности. 
Срок приема заявок: с 01.06.2022 до 30.07.2022.
Поступила одна заявка от КГУП "РКС".
По итогам рассмотрения заявки в отношении КГУП "РКС" 19.08.2022 принято положительное решение, 23.08.2022 заключено соглашение о предоставлении субсидии из КБ на сумму 17,09 млн. руб.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</si>
</sst>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
    <numFmt numFmtId="166" formatCode="#,##0.0"/>
  </numFmts>
  <fonts count="29" x14ac:knownFonts="1">
    <font>
      <sz val="11"/>
      <color theme="1"/>
      <name val="Calibri"/>
      <family val="2"/>
      <charset val="204"/>
      <scheme val="minor"/>
    </font>
    <font>
      <sz val="12"/>
      <color indexed="8"/>
      <name val="Calibri"/>
      <family val="2"/>
      <charset val="204"/>
    </font>
    <font>
      <sz val="14"/>
      <color theme="1"/>
      <name val="Times New Roman"/>
      <family val="1"/>
      <charset val="204"/>
    </font>
    <font>
      <sz val="14"/>
      <color indexed="8"/>
      <name val="Times New Roman"/>
      <family val="1"/>
      <charset val="204"/>
    </font>
    <font>
      <b/>
      <sz val="14"/>
      <color indexed="8"/>
      <name val="Times New Roman"/>
      <family val="1"/>
      <charset val="204"/>
    </font>
    <font>
      <sz val="14"/>
      <name val="Times New Roman"/>
      <family val="1"/>
      <charset val="204"/>
    </font>
    <font>
      <sz val="14"/>
      <color indexed="10"/>
      <name val="Times New Roman"/>
      <family val="1"/>
      <charset val="204"/>
    </font>
    <font>
      <sz val="11"/>
      <color indexed="8"/>
      <name val="Calibri"/>
      <family val="2"/>
      <charset val="204"/>
    </font>
    <font>
      <sz val="10"/>
      <name val="Arial Cyr"/>
      <charset val="204"/>
    </font>
    <font>
      <i/>
      <sz val="14"/>
      <name val="Times New Roman"/>
      <family val="1"/>
      <charset val="204"/>
    </font>
    <font>
      <sz val="11"/>
      <name val="Calibri"/>
      <family val="2"/>
      <charset val="204"/>
      <scheme val="minor"/>
    </font>
    <font>
      <sz val="12"/>
      <color indexed="8"/>
      <name val="Times New Roman"/>
      <family val="1"/>
      <charset val="204"/>
    </font>
    <font>
      <b/>
      <sz val="14"/>
      <name val="Times New Roman"/>
      <family val="1"/>
      <charset val="204"/>
    </font>
    <font>
      <b/>
      <sz val="14"/>
      <color indexed="8"/>
      <name val="Calibri"/>
      <family val="2"/>
      <charset val="204"/>
    </font>
    <font>
      <sz val="12"/>
      <color rgb="FFFF0000"/>
      <name val="Calibri"/>
      <family val="2"/>
      <charset val="204"/>
    </font>
    <font>
      <sz val="12"/>
      <name val="Times New Roman"/>
      <family val="1"/>
      <charset val="204"/>
    </font>
    <font>
      <sz val="12"/>
      <name val="Calibri"/>
      <family val="2"/>
      <charset val="204"/>
    </font>
    <font>
      <b/>
      <sz val="12"/>
      <name val="Times New Roman"/>
      <family val="1"/>
      <charset val="204"/>
    </font>
    <font>
      <sz val="14"/>
      <name val="Calibri"/>
      <family val="2"/>
      <charset val="204"/>
    </font>
    <font>
      <b/>
      <i/>
      <sz val="14"/>
      <name val="Times New Roman"/>
      <family val="1"/>
      <charset val="204"/>
    </font>
    <font>
      <b/>
      <sz val="14"/>
      <name val="Calibri"/>
      <family val="2"/>
      <charset val="204"/>
    </font>
    <font>
      <sz val="14"/>
      <color rgb="FFFF0000"/>
      <name val="Times New Roman"/>
      <family val="1"/>
      <charset val="204"/>
    </font>
    <font>
      <sz val="14"/>
      <color rgb="FF000000"/>
      <name val="Times New Roman"/>
      <family val="1"/>
      <charset val="204"/>
    </font>
    <font>
      <i/>
      <sz val="14"/>
      <color rgb="FF000000"/>
      <name val="Times New Roman"/>
      <family val="1"/>
      <charset val="204"/>
    </font>
    <font>
      <b/>
      <sz val="14"/>
      <color rgb="FFFF0000"/>
      <name val="Times New Roman"/>
      <family val="1"/>
      <charset val="204"/>
    </font>
    <font>
      <b/>
      <sz val="16"/>
      <color rgb="FFFF0000"/>
      <name val="Times New Roman"/>
      <family val="1"/>
      <charset val="204"/>
    </font>
    <font>
      <i/>
      <sz val="14"/>
      <color theme="1"/>
      <name val="Times New Roman"/>
      <family val="1"/>
      <charset val="204"/>
    </font>
    <font>
      <sz val="14"/>
      <name val="Calibri"/>
      <family val="2"/>
      <charset val="204"/>
      <scheme val="minor"/>
    </font>
    <font>
      <sz val="14"/>
      <color theme="1"/>
      <name val="Calibri"/>
      <family val="2"/>
      <charset val="204"/>
      <scheme val="min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s>
  <cellStyleXfs count="4">
    <xf numFmtId="0" fontId="0" fillId="0" borderId="0"/>
    <xf numFmtId="0" fontId="7" fillId="0" borderId="0"/>
    <xf numFmtId="0" fontId="8" fillId="0" borderId="0"/>
    <xf numFmtId="0" fontId="8" fillId="0" borderId="0"/>
  </cellStyleXfs>
  <cellXfs count="355">
    <xf numFmtId="0" fontId="0" fillId="0" borderId="0" xfId="0"/>
    <xf numFmtId="0" fontId="1" fillId="2" borderId="0" xfId="0" applyFont="1" applyFill="1"/>
    <xf numFmtId="0" fontId="0" fillId="0" borderId="0" xfId="0" applyFont="1" applyFill="1"/>
    <xf numFmtId="0" fontId="0" fillId="2" borderId="0" xfId="0" applyFill="1"/>
    <xf numFmtId="0" fontId="10" fillId="2" borderId="0" xfId="0" applyFont="1" applyFill="1"/>
    <xf numFmtId="0" fontId="0" fillId="0" borderId="0" xfId="0" applyFill="1"/>
    <xf numFmtId="4" fontId="0" fillId="0" borderId="0" xfId="0" applyNumberFormat="1" applyFill="1"/>
    <xf numFmtId="0" fontId="0" fillId="0" borderId="0" xfId="0" applyFill="1" applyBorder="1"/>
    <xf numFmtId="2" fontId="0" fillId="0" borderId="0" xfId="0" applyNumberFormat="1" applyFill="1"/>
    <xf numFmtId="164" fontId="0" fillId="0" borderId="0" xfId="0" applyNumberFormat="1" applyFill="1"/>
    <xf numFmtId="0" fontId="5" fillId="2" borderId="1" xfId="1" applyFont="1" applyFill="1" applyBorder="1" applyAlignment="1">
      <alignment horizontal="justify" vertical="top" wrapText="1"/>
    </xf>
    <xf numFmtId="164" fontId="1" fillId="2" borderId="0" xfId="0" applyNumberFormat="1" applyFont="1" applyFill="1"/>
    <xf numFmtId="164" fontId="5" fillId="2" borderId="1" xfId="0" applyNumberFormat="1" applyFont="1" applyFill="1" applyBorder="1" applyAlignment="1" applyProtection="1">
      <alignment horizontal="center" vertical="center" wrapText="1"/>
    </xf>
    <xf numFmtId="4" fontId="0" fillId="2" borderId="0" xfId="0" applyNumberFormat="1" applyFill="1"/>
    <xf numFmtId="0" fontId="11" fillId="0" borderId="0" xfId="0" applyFont="1" applyFill="1" applyBorder="1" applyAlignment="1">
      <alignment horizontal="center"/>
    </xf>
    <xf numFmtId="0" fontId="11" fillId="0" borderId="0" xfId="0" applyFont="1" applyFill="1" applyBorder="1" applyAlignment="1">
      <alignment vertical="center" wrapText="1"/>
    </xf>
    <xf numFmtId="0" fontId="5" fillId="2" borderId="1" xfId="1" applyFont="1" applyFill="1" applyBorder="1" applyAlignment="1">
      <alignment horizontal="left" vertical="top" wrapText="1"/>
    </xf>
    <xf numFmtId="0" fontId="9" fillId="2" borderId="1" xfId="1" applyFont="1" applyFill="1" applyBorder="1" applyAlignment="1">
      <alignment horizontal="left" vertical="top" wrapText="1"/>
    </xf>
    <xf numFmtId="0" fontId="0" fillId="2" borderId="0" xfId="0" applyFont="1" applyFill="1"/>
    <xf numFmtId="0" fontId="10" fillId="2" borderId="0" xfId="0" applyFont="1" applyFill="1" applyAlignment="1">
      <alignment horizontal="left" vertical="top"/>
    </xf>
    <xf numFmtId="164" fontId="14" fillId="2" borderId="0" xfId="0" applyNumberFormat="1" applyFont="1" applyFill="1"/>
    <xf numFmtId="0" fontId="14" fillId="2" borderId="0" xfId="0" applyFont="1" applyFill="1"/>
    <xf numFmtId="0" fontId="9" fillId="2" borderId="1" xfId="0" applyFont="1" applyFill="1" applyBorder="1" applyAlignment="1">
      <alignment horizontal="left" vertical="top" wrapText="1"/>
    </xf>
    <xf numFmtId="0" fontId="5" fillId="2" borderId="1" xfId="1" applyFont="1" applyFill="1" applyBorder="1" applyAlignment="1">
      <alignment vertical="top" wrapText="1"/>
    </xf>
    <xf numFmtId="0" fontId="9" fillId="2" borderId="1" xfId="1" applyFont="1" applyFill="1" applyBorder="1" applyAlignment="1">
      <alignment vertical="top" wrapText="1"/>
    </xf>
    <xf numFmtId="49" fontId="9" fillId="2" borderId="1" xfId="3" applyNumberFormat="1" applyFont="1" applyFill="1" applyBorder="1" applyAlignment="1">
      <alignment horizontal="left" vertical="top" wrapText="1"/>
    </xf>
    <xf numFmtId="0" fontId="5" fillId="2" borderId="9" xfId="1" applyFont="1" applyFill="1" applyBorder="1" applyAlignment="1">
      <alignment horizontal="justify" vertical="top" wrapText="1"/>
    </xf>
    <xf numFmtId="0" fontId="5" fillId="2" borderId="0" xfId="0" applyFont="1" applyFill="1" applyAlignment="1">
      <alignment horizontal="center" vertical="top" wrapText="1"/>
    </xf>
    <xf numFmtId="0" fontId="5" fillId="2" borderId="1" xfId="0" applyFont="1" applyFill="1" applyBorder="1" applyAlignment="1">
      <alignment horizontal="center" vertical="top"/>
    </xf>
    <xf numFmtId="0" fontId="12" fillId="2" borderId="1" xfId="0" applyFont="1" applyFill="1" applyBorder="1" applyAlignment="1" applyProtection="1">
      <alignment horizontal="left" vertical="top" wrapText="1"/>
    </xf>
    <xf numFmtId="0" fontId="1" fillId="2" borderId="0" xfId="0" applyFont="1" applyFill="1" applyAlignment="1">
      <alignment wrapText="1"/>
    </xf>
    <xf numFmtId="0" fontId="0" fillId="3" borderId="0" xfId="0" applyFill="1"/>
    <xf numFmtId="164" fontId="5" fillId="2" borderId="3" xfId="0" applyNumberFormat="1" applyFont="1" applyFill="1" applyBorder="1" applyAlignment="1" applyProtection="1">
      <alignment horizontal="center" vertical="center" wrapText="1"/>
    </xf>
    <xf numFmtId="0" fontId="4" fillId="2" borderId="0" xfId="0" applyFont="1" applyFill="1" applyAlignment="1">
      <alignment horizontal="left" vertical="top"/>
    </xf>
    <xf numFmtId="0" fontId="10" fillId="2" borderId="0" xfId="0" applyFont="1" applyFill="1" applyAlignment="1">
      <alignment vertical="top"/>
    </xf>
    <xf numFmtId="0" fontId="24" fillId="2" borderId="0" xfId="0" applyFont="1" applyFill="1" applyAlignment="1">
      <alignment horizontal="center" vertical="center"/>
    </xf>
    <xf numFmtId="0" fontId="21" fillId="2" borderId="0" xfId="0" applyFont="1" applyFill="1" applyAlignment="1">
      <alignment horizontal="center" vertical="center"/>
    </xf>
    <xf numFmtId="0" fontId="21" fillId="2" borderId="1" xfId="0" applyFont="1" applyFill="1" applyBorder="1" applyAlignment="1">
      <alignment horizontal="center" vertical="center" wrapText="1"/>
    </xf>
    <xf numFmtId="0" fontId="21" fillId="2" borderId="1" xfId="0" applyFont="1" applyFill="1" applyBorder="1" applyAlignment="1">
      <alignment horizontal="center" vertical="center"/>
    </xf>
    <xf numFmtId="0" fontId="21" fillId="0" borderId="0" xfId="0" applyFont="1" applyAlignment="1">
      <alignment horizontal="center" vertical="center"/>
    </xf>
    <xf numFmtId="0" fontId="24" fillId="2" borderId="1" xfId="0" applyFont="1" applyFill="1" applyBorder="1" applyAlignment="1">
      <alignment horizontal="center" vertical="center"/>
    </xf>
    <xf numFmtId="0" fontId="0" fillId="2" borderId="0" xfId="0" applyFont="1" applyFill="1" applyAlignment="1">
      <alignment horizontal="center" vertical="top"/>
    </xf>
    <xf numFmtId="4" fontId="5" fillId="2" borderId="1" xfId="0" applyNumberFormat="1" applyFont="1" applyFill="1" applyBorder="1" applyAlignment="1">
      <alignment horizontal="center" vertical="top" wrapText="1"/>
    </xf>
    <xf numFmtId="0" fontId="10" fillId="2" borderId="0" xfId="0" applyFont="1" applyFill="1" applyAlignment="1">
      <alignment horizontal="center" vertical="top"/>
    </xf>
    <xf numFmtId="0" fontId="24" fillId="2" borderId="1" xfId="0" applyFont="1" applyFill="1" applyBorder="1" applyAlignment="1">
      <alignment horizontal="center" vertical="top" wrapText="1"/>
    </xf>
    <xf numFmtId="0" fontId="0" fillId="0" borderId="0" xfId="0" applyFont="1" applyFill="1" applyAlignment="1">
      <alignment horizontal="center" vertical="top"/>
    </xf>
    <xf numFmtId="0" fontId="24" fillId="2" borderId="1" xfId="0" applyFont="1" applyFill="1" applyBorder="1" applyAlignment="1">
      <alignment horizontal="center" vertical="top"/>
    </xf>
    <xf numFmtId="0" fontId="0" fillId="3" borderId="0" xfId="0" applyFont="1" applyFill="1" applyAlignment="1">
      <alignment horizontal="center" vertical="top"/>
    </xf>
    <xf numFmtId="0" fontId="0" fillId="4" borderId="0" xfId="0" applyFont="1" applyFill="1" applyAlignment="1">
      <alignment horizontal="center" vertical="top"/>
    </xf>
    <xf numFmtId="0" fontId="5" fillId="2" borderId="1" xfId="1" applyFont="1" applyFill="1" applyBorder="1" applyAlignment="1">
      <alignment horizontal="center" vertical="top" wrapText="1"/>
    </xf>
    <xf numFmtId="4" fontId="5" fillId="2" borderId="1" xfId="1" applyNumberFormat="1" applyFont="1" applyFill="1" applyBorder="1" applyAlignment="1">
      <alignment horizontal="center" vertical="top" wrapText="1"/>
    </xf>
    <xf numFmtId="0" fontId="22" fillId="2" borderId="0" xfId="0" applyFont="1" applyFill="1" applyAlignment="1">
      <alignment horizontal="left" vertical="top" wrapText="1"/>
    </xf>
    <xf numFmtId="0" fontId="3" fillId="2" borderId="0" xfId="0" applyFont="1" applyFill="1" applyAlignment="1">
      <alignment horizontal="right" vertical="top"/>
    </xf>
    <xf numFmtId="0" fontId="27" fillId="2" borderId="0" xfId="0" applyFont="1" applyFill="1" applyAlignment="1">
      <alignment vertical="top"/>
    </xf>
    <xf numFmtId="0" fontId="12" fillId="2" borderId="0" xfId="0" applyFont="1" applyFill="1" applyAlignment="1">
      <alignment horizontal="center" vertical="top"/>
    </xf>
    <xf numFmtId="0" fontId="5" fillId="2" borderId="0" xfId="0" applyFont="1" applyFill="1" applyAlignment="1">
      <alignment vertical="top"/>
    </xf>
    <xf numFmtId="0" fontId="3" fillId="2" borderId="1" xfId="0" applyFont="1" applyFill="1" applyBorder="1" applyAlignment="1">
      <alignment horizontal="center" vertical="top" wrapText="1"/>
    </xf>
    <xf numFmtId="0" fontId="3" fillId="2" borderId="1" xfId="1" applyFont="1" applyFill="1" applyBorder="1" applyAlignment="1">
      <alignment horizontal="center" vertical="top" wrapText="1"/>
    </xf>
    <xf numFmtId="16" fontId="3" fillId="2" borderId="4" xfId="1" applyNumberFormat="1" applyFont="1" applyFill="1" applyBorder="1" applyAlignment="1">
      <alignment horizontal="center" vertical="top" wrapText="1"/>
    </xf>
    <xf numFmtId="16" fontId="3" fillId="2" borderId="1" xfId="1" applyNumberFormat="1" applyFont="1" applyFill="1" applyBorder="1" applyAlignment="1">
      <alignment horizontal="center" vertical="top" wrapText="1"/>
    </xf>
    <xf numFmtId="2" fontId="5" fillId="2" borderId="1" xfId="1" applyNumberFormat="1" applyFont="1" applyFill="1" applyBorder="1" applyAlignment="1">
      <alignment horizontal="center" vertical="top" wrapText="1"/>
    </xf>
    <xf numFmtId="4" fontId="5" fillId="2" borderId="1" xfId="1" applyNumberFormat="1" applyFont="1" applyFill="1" applyBorder="1" applyAlignment="1">
      <alignment horizontal="center" vertical="top"/>
    </xf>
    <xf numFmtId="0" fontId="23" fillId="2" borderId="1" xfId="0" applyFont="1" applyFill="1" applyBorder="1" applyAlignment="1">
      <alignment horizontal="justify" vertical="top"/>
    </xf>
    <xf numFmtId="166" fontId="5" fillId="2" borderId="1" xfId="1" applyNumberFormat="1" applyFont="1" applyFill="1" applyBorder="1" applyAlignment="1">
      <alignment horizontal="center" vertical="top" wrapText="1"/>
    </xf>
    <xf numFmtId="0" fontId="3" fillId="2" borderId="9" xfId="1" applyFont="1" applyFill="1" applyBorder="1" applyAlignment="1">
      <alignment horizontal="center" vertical="top" wrapText="1"/>
    </xf>
    <xf numFmtId="0" fontId="26" fillId="2" borderId="1" xfId="0" applyFont="1" applyFill="1" applyBorder="1" applyAlignment="1">
      <alignment vertical="top" wrapText="1"/>
    </xf>
    <xf numFmtId="0" fontId="28" fillId="2" borderId="0" xfId="0" applyFont="1" applyFill="1" applyAlignment="1">
      <alignment vertical="top"/>
    </xf>
    <xf numFmtId="0" fontId="5" fillId="2" borderId="0" xfId="0" applyFont="1" applyFill="1" applyAlignment="1">
      <alignment horizontal="right" vertical="top"/>
    </xf>
    <xf numFmtId="0" fontId="5" fillId="2" borderId="0" xfId="0" applyFont="1" applyFill="1" applyAlignment="1">
      <alignment horizontal="center" vertical="top"/>
    </xf>
    <xf numFmtId="0" fontId="12" fillId="2" borderId="8" xfId="0" applyFont="1" applyFill="1" applyBorder="1" applyAlignment="1">
      <alignment horizontal="center" vertical="top" wrapText="1"/>
    </xf>
    <xf numFmtId="0" fontId="5" fillId="2" borderId="1" xfId="0" applyFont="1" applyFill="1" applyBorder="1" applyAlignment="1">
      <alignment vertical="top"/>
    </xf>
    <xf numFmtId="0" fontId="5" fillId="2" borderId="1" xfId="0" applyFont="1" applyFill="1" applyBorder="1" applyAlignment="1">
      <alignment horizontal="right" vertical="top"/>
    </xf>
    <xf numFmtId="4" fontId="5" fillId="2" borderId="1" xfId="0" applyNumberFormat="1" applyFont="1" applyFill="1" applyBorder="1" applyAlignment="1">
      <alignment vertical="top"/>
    </xf>
    <xf numFmtId="0" fontId="5" fillId="2" borderId="0" xfId="0" applyFont="1" applyFill="1" applyBorder="1" applyAlignment="1">
      <alignment vertical="top"/>
    </xf>
    <xf numFmtId="0" fontId="5" fillId="2" borderId="0" xfId="0" applyFont="1" applyFill="1" applyBorder="1" applyAlignment="1">
      <alignment horizontal="right" vertical="top"/>
    </xf>
    <xf numFmtId="4" fontId="5" fillId="2" borderId="0" xfId="0" applyNumberFormat="1" applyFont="1" applyFill="1" applyBorder="1" applyAlignment="1">
      <alignment vertical="top"/>
    </xf>
    <xf numFmtId="0" fontId="2" fillId="2" borderId="0" xfId="0" applyFont="1" applyFill="1" applyAlignment="1">
      <alignment vertical="top"/>
    </xf>
    <xf numFmtId="0" fontId="5" fillId="2" borderId="1" xfId="0" applyFont="1" applyFill="1" applyBorder="1" applyAlignment="1">
      <alignment horizontal="left" vertical="top" wrapText="1"/>
    </xf>
    <xf numFmtId="4" fontId="5" fillId="2" borderId="0" xfId="0" applyNumberFormat="1" applyFont="1" applyFill="1" applyAlignment="1">
      <alignment vertical="top"/>
    </xf>
    <xf numFmtId="0" fontId="5" fillId="2" borderId="0" xfId="0" applyFont="1" applyFill="1" applyAlignment="1">
      <alignment vertical="top" wrapText="1"/>
    </xf>
    <xf numFmtId="4" fontId="5" fillId="4" borderId="1" xfId="0" applyNumberFormat="1" applyFont="1" applyFill="1" applyBorder="1" applyAlignment="1" applyProtection="1">
      <alignment horizontal="center" vertical="top" wrapText="1"/>
    </xf>
    <xf numFmtId="0" fontId="12" fillId="2" borderId="1" xfId="0" applyFont="1" applyFill="1" applyBorder="1" applyAlignment="1" applyProtection="1">
      <alignment vertical="top" wrapText="1"/>
    </xf>
    <xf numFmtId="0" fontId="5" fillId="2" borderId="1" xfId="0" applyFont="1" applyFill="1" applyBorder="1" applyAlignment="1" applyProtection="1">
      <alignment vertical="top" wrapText="1"/>
    </xf>
    <xf numFmtId="164" fontId="5" fillId="2" borderId="1" xfId="0" applyNumberFormat="1" applyFont="1" applyFill="1" applyBorder="1" applyAlignment="1" applyProtection="1">
      <alignment horizontal="center" vertical="top" wrapText="1"/>
    </xf>
    <xf numFmtId="164" fontId="5" fillId="0" borderId="1" xfId="0" applyNumberFormat="1" applyFont="1" applyFill="1" applyBorder="1" applyAlignment="1" applyProtection="1">
      <alignment horizontal="center" vertical="top" wrapText="1"/>
    </xf>
    <xf numFmtId="164" fontId="12" fillId="2" borderId="1" xfId="0" applyNumberFormat="1" applyFont="1" applyFill="1" applyBorder="1" applyAlignment="1" applyProtection="1">
      <alignment horizontal="center" vertical="top" wrapText="1"/>
    </xf>
    <xf numFmtId="164" fontId="12" fillId="0" borderId="1" xfId="0" applyNumberFormat="1" applyFont="1" applyFill="1" applyBorder="1" applyAlignment="1" applyProtection="1">
      <alignment horizontal="center" vertical="top" wrapText="1"/>
    </xf>
    <xf numFmtId="164" fontId="5" fillId="2" borderId="1" xfId="0" applyNumberFormat="1" applyFont="1" applyFill="1" applyBorder="1" applyAlignment="1" applyProtection="1">
      <alignment horizontal="center" vertical="top" wrapText="1"/>
      <protection locked="0"/>
    </xf>
    <xf numFmtId="164" fontId="5" fillId="0" borderId="1" xfId="0" applyNumberFormat="1" applyFont="1" applyFill="1" applyBorder="1" applyAlignment="1" applyProtection="1">
      <alignment horizontal="center" vertical="top" wrapText="1"/>
      <protection locked="0"/>
    </xf>
    <xf numFmtId="0" fontId="12" fillId="2" borderId="1" xfId="0" applyFont="1" applyFill="1" applyBorder="1" applyAlignment="1" applyProtection="1">
      <alignment horizontal="left" vertical="top"/>
    </xf>
    <xf numFmtId="164" fontId="12" fillId="2" borderId="1" xfId="0" applyNumberFormat="1" applyFont="1" applyFill="1" applyBorder="1" applyAlignment="1" applyProtection="1">
      <alignment horizontal="center" vertical="top" wrapText="1"/>
      <protection locked="0"/>
    </xf>
    <xf numFmtId="164" fontId="12" fillId="0" borderId="1" xfId="0" applyNumberFormat="1" applyFont="1" applyFill="1" applyBorder="1" applyAlignment="1" applyProtection="1">
      <alignment horizontal="center" vertical="top" wrapText="1"/>
      <protection locked="0"/>
    </xf>
    <xf numFmtId="164" fontId="12" fillId="5" borderId="1" xfId="0" applyNumberFormat="1" applyFont="1" applyFill="1" applyBorder="1" applyAlignment="1" applyProtection="1">
      <alignment horizontal="center" vertical="top" wrapText="1"/>
      <protection locked="0"/>
    </xf>
    <xf numFmtId="0" fontId="16" fillId="2" borderId="0" xfId="0" applyFont="1" applyFill="1" applyAlignment="1">
      <alignment vertical="top"/>
    </xf>
    <xf numFmtId="4" fontId="16" fillId="2" borderId="0" xfId="0" applyNumberFormat="1" applyFont="1" applyFill="1" applyAlignment="1">
      <alignment vertical="top"/>
    </xf>
    <xf numFmtId="2" fontId="16" fillId="2" borderId="0" xfId="0" applyNumberFormat="1" applyFont="1" applyFill="1" applyAlignment="1">
      <alignment vertical="top"/>
    </xf>
    <xf numFmtId="16" fontId="16" fillId="2" borderId="0" xfId="0" applyNumberFormat="1" applyFont="1" applyFill="1" applyAlignment="1">
      <alignment vertical="top"/>
    </xf>
    <xf numFmtId="14" fontId="16" fillId="2" borderId="0" xfId="0" applyNumberFormat="1" applyFont="1" applyFill="1" applyAlignment="1">
      <alignment vertical="top"/>
    </xf>
    <xf numFmtId="0" fontId="1" fillId="2" borderId="0" xfId="0" applyFont="1" applyFill="1" applyAlignment="1">
      <alignment vertical="top"/>
    </xf>
    <xf numFmtId="164" fontId="1" fillId="2" borderId="0" xfId="0" applyNumberFormat="1" applyFont="1" applyFill="1" applyAlignment="1">
      <alignment vertical="top"/>
    </xf>
    <xf numFmtId="165" fontId="1" fillId="2" borderId="0" xfId="0" applyNumberFormat="1" applyFont="1" applyFill="1" applyAlignment="1">
      <alignment vertical="top"/>
    </xf>
    <xf numFmtId="4" fontId="1" fillId="2" borderId="0" xfId="0" applyNumberFormat="1" applyFont="1" applyFill="1" applyAlignment="1">
      <alignment vertical="top"/>
    </xf>
    <xf numFmtId="0" fontId="10" fillId="2" borderId="0" xfId="0" applyFont="1" applyFill="1" applyAlignment="1" applyProtection="1">
      <alignment horizontal="center" vertical="top"/>
    </xf>
    <xf numFmtId="0" fontId="16" fillId="2" borderId="0" xfId="0" applyFont="1" applyFill="1" applyAlignment="1" applyProtection="1">
      <alignment horizontal="center" vertical="top"/>
    </xf>
    <xf numFmtId="0" fontId="18" fillId="2" borderId="0" xfId="0" applyFont="1" applyFill="1" applyAlignment="1" applyProtection="1">
      <alignment horizontal="center" vertical="top"/>
    </xf>
    <xf numFmtId="164" fontId="18" fillId="2" borderId="0" xfId="0" applyNumberFormat="1" applyFont="1" applyFill="1" applyAlignment="1" applyProtection="1">
      <alignment horizontal="center" vertical="top"/>
    </xf>
    <xf numFmtId="0" fontId="5" fillId="2" borderId="13" xfId="0" applyFont="1" applyFill="1" applyBorder="1" applyAlignment="1" applyProtection="1">
      <alignment horizontal="center" vertical="top"/>
    </xf>
    <xf numFmtId="164" fontId="5" fillId="2" borderId="1" xfId="0" applyNumberFormat="1" applyFont="1" applyFill="1" applyBorder="1" applyAlignment="1" applyProtection="1">
      <alignment horizontal="center" vertical="top"/>
      <protection locked="0"/>
    </xf>
    <xf numFmtId="164" fontId="5" fillId="0" borderId="1" xfId="0" applyNumberFormat="1" applyFont="1" applyFill="1" applyBorder="1" applyAlignment="1" applyProtection="1">
      <alignment horizontal="center" vertical="top"/>
      <protection locked="0"/>
    </xf>
    <xf numFmtId="164" fontId="5" fillId="2" borderId="1" xfId="0" applyNumberFormat="1" applyFont="1" applyFill="1" applyBorder="1" applyAlignment="1" applyProtection="1">
      <alignment horizontal="center" vertical="top"/>
    </xf>
    <xf numFmtId="164" fontId="5" fillId="0" borderId="1" xfId="0" applyNumberFormat="1" applyFont="1" applyFill="1" applyBorder="1" applyAlignment="1" applyProtection="1">
      <alignment horizontal="center" vertical="top"/>
    </xf>
    <xf numFmtId="164" fontId="12" fillId="2" borderId="1" xfId="0" applyNumberFormat="1" applyFont="1" applyFill="1" applyBorder="1" applyAlignment="1" applyProtection="1">
      <alignment horizontal="center" vertical="top"/>
    </xf>
    <xf numFmtId="164" fontId="12" fillId="0" borderId="1" xfId="0" applyNumberFormat="1" applyFont="1" applyFill="1" applyBorder="1" applyAlignment="1" applyProtection="1">
      <alignment horizontal="center" vertical="top"/>
    </xf>
    <xf numFmtId="164" fontId="12" fillId="2" borderId="1" xfId="0" applyNumberFormat="1" applyFont="1" applyFill="1" applyBorder="1" applyAlignment="1" applyProtection="1">
      <alignment horizontal="center" vertical="top"/>
      <protection locked="0"/>
    </xf>
    <xf numFmtId="4" fontId="5" fillId="2" borderId="1" xfId="0" applyNumberFormat="1" applyFont="1" applyFill="1" applyBorder="1" applyAlignment="1" applyProtection="1">
      <alignment horizontal="center" vertical="top" wrapText="1"/>
    </xf>
    <xf numFmtId="0" fontId="5" fillId="2" borderId="0" xfId="0" applyFont="1" applyFill="1" applyBorder="1" applyAlignment="1">
      <alignment horizontal="center" vertical="top"/>
    </xf>
    <xf numFmtId="4" fontId="5" fillId="2" borderId="0" xfId="0" applyNumberFormat="1" applyFont="1" applyFill="1" applyBorder="1" applyAlignment="1">
      <alignment horizontal="center" vertical="top" wrapText="1"/>
    </xf>
    <xf numFmtId="4" fontId="5" fillId="2" borderId="0" xfId="0" applyNumberFormat="1" applyFont="1" applyFill="1" applyBorder="1" applyAlignment="1">
      <alignment horizontal="center" vertical="top"/>
    </xf>
    <xf numFmtId="2" fontId="5" fillId="2" borderId="0" xfId="0" applyNumberFormat="1" applyFont="1" applyFill="1" applyBorder="1" applyAlignment="1">
      <alignment horizontal="center" vertical="top"/>
    </xf>
    <xf numFmtId="164" fontId="5" fillId="2" borderId="0" xfId="0" applyNumberFormat="1" applyFont="1" applyFill="1" applyBorder="1" applyAlignment="1">
      <alignment horizontal="center" vertical="top"/>
    </xf>
    <xf numFmtId="0" fontId="18" fillId="2" borderId="0" xfId="0" applyFont="1" applyFill="1" applyAlignment="1">
      <alignment horizontal="center" vertical="top"/>
    </xf>
    <xf numFmtId="164" fontId="18" fillId="2" borderId="0" xfId="0" applyNumberFormat="1" applyFont="1" applyFill="1" applyAlignment="1">
      <alignment horizontal="center" vertical="top"/>
    </xf>
    <xf numFmtId="164" fontId="10" fillId="2" borderId="0" xfId="0" applyNumberFormat="1" applyFont="1" applyFill="1" applyAlignment="1">
      <alignment horizontal="center" vertical="top"/>
    </xf>
    <xf numFmtId="0" fontId="0" fillId="2" borderId="0" xfId="0" applyFill="1" applyAlignment="1">
      <alignment horizontal="center" vertical="top"/>
    </xf>
    <xf numFmtId="164" fontId="0" fillId="2" borderId="0" xfId="0" applyNumberFormat="1" applyFill="1" applyAlignment="1">
      <alignment horizontal="center" vertical="top"/>
    </xf>
    <xf numFmtId="0" fontId="10" fillId="2" borderId="0" xfId="0" applyFont="1" applyFill="1" applyAlignment="1" applyProtection="1">
      <alignment horizontal="left" vertical="top"/>
    </xf>
    <xf numFmtId="0" fontId="18" fillId="2" borderId="0" xfId="0" applyFont="1" applyFill="1" applyAlignment="1" applyProtection="1">
      <alignment horizontal="left" vertical="top"/>
    </xf>
    <xf numFmtId="0" fontId="20" fillId="2" borderId="1" xfId="0" applyFont="1" applyFill="1" applyBorder="1" applyAlignment="1" applyProtection="1">
      <alignment horizontal="left" vertical="top" wrapText="1"/>
    </xf>
    <xf numFmtId="0" fontId="12" fillId="5" borderId="1" xfId="0" applyFont="1" applyFill="1" applyBorder="1" applyAlignment="1" applyProtection="1">
      <alignment horizontal="left" vertical="top" wrapText="1"/>
    </xf>
    <xf numFmtId="0" fontId="5" fillId="2" borderId="0" xfId="0" applyFont="1" applyFill="1" applyBorder="1" applyAlignment="1">
      <alignment horizontal="left" vertical="top" wrapText="1"/>
    </xf>
    <xf numFmtId="0" fontId="18" fillId="2" borderId="0" xfId="0" applyFont="1" applyFill="1" applyAlignment="1">
      <alignment horizontal="left" vertical="top"/>
    </xf>
    <xf numFmtId="0" fontId="0" fillId="2" borderId="0" xfId="0" applyFill="1" applyAlignment="1">
      <alignment horizontal="left" vertical="top"/>
    </xf>
    <xf numFmtId="0" fontId="5" fillId="2" borderId="0" xfId="0" applyFont="1" applyFill="1" applyAlignment="1">
      <alignment horizontal="left" vertical="top"/>
    </xf>
    <xf numFmtId="0" fontId="5" fillId="2" borderId="1" xfId="0" applyFont="1" applyFill="1" applyBorder="1" applyAlignment="1">
      <alignment horizontal="left" vertical="top"/>
    </xf>
    <xf numFmtId="0" fontId="5" fillId="2" borderId="0" xfId="0" applyFont="1" applyFill="1" applyBorder="1" applyAlignment="1">
      <alignment horizontal="left" vertical="top"/>
    </xf>
    <xf numFmtId="0" fontId="2" fillId="2" borderId="0" xfId="0" applyFont="1" applyFill="1" applyAlignment="1">
      <alignment horizontal="left" vertical="top"/>
    </xf>
    <xf numFmtId="0" fontId="5" fillId="2" borderId="2" xfId="0" applyNumberFormat="1" applyFont="1" applyFill="1" applyBorder="1" applyAlignment="1" applyProtection="1">
      <alignment horizontal="center" vertical="top" wrapText="1"/>
    </xf>
    <xf numFmtId="0" fontId="21" fillId="6" borderId="1" xfId="0" applyFont="1" applyFill="1" applyBorder="1" applyAlignment="1">
      <alignment horizontal="center" vertical="center"/>
    </xf>
    <xf numFmtId="0" fontId="1" fillId="0" borderId="0" xfId="0" applyFont="1" applyFill="1"/>
    <xf numFmtId="164" fontId="5" fillId="2" borderId="0" xfId="0" applyNumberFormat="1" applyFont="1" applyFill="1" applyBorder="1" applyAlignment="1" applyProtection="1">
      <alignment horizontal="center" vertical="top" wrapText="1"/>
    </xf>
    <xf numFmtId="0" fontId="5" fillId="2" borderId="2" xfId="0" applyFont="1" applyFill="1" applyBorder="1" applyAlignment="1" applyProtection="1">
      <alignment vertical="top" wrapText="1"/>
    </xf>
    <xf numFmtId="0" fontId="5" fillId="2" borderId="3" xfId="0" applyFont="1" applyFill="1" applyBorder="1" applyAlignment="1" applyProtection="1">
      <alignment vertical="top" wrapText="1"/>
    </xf>
    <xf numFmtId="0" fontId="5" fillId="2" borderId="4" xfId="0" applyFont="1" applyFill="1" applyBorder="1" applyAlignment="1" applyProtection="1">
      <alignment vertical="top" wrapText="1"/>
    </xf>
    <xf numFmtId="0" fontId="24" fillId="2" borderId="3" xfId="0" applyFont="1" applyFill="1" applyBorder="1" applyAlignment="1">
      <alignment horizontal="center" vertical="top" wrapText="1"/>
    </xf>
    <xf numFmtId="0" fontId="24" fillId="2" borderId="2" xfId="0" applyFont="1" applyFill="1" applyBorder="1" applyAlignment="1">
      <alignment horizontal="center" vertical="top"/>
    </xf>
    <xf numFmtId="49" fontId="5" fillId="2" borderId="1" xfId="0" applyNumberFormat="1" applyFont="1" applyFill="1" applyBorder="1" applyAlignment="1">
      <alignment horizontal="center" vertical="top" wrapText="1"/>
    </xf>
    <xf numFmtId="0" fontId="24" fillId="2" borderId="1" xfId="0" applyFont="1" applyFill="1" applyBorder="1" applyAlignment="1">
      <alignment vertical="top" wrapText="1"/>
    </xf>
    <xf numFmtId="164" fontId="5" fillId="2" borderId="1" xfId="1" applyNumberFormat="1" applyFont="1" applyFill="1" applyBorder="1" applyAlignment="1">
      <alignment horizontal="center" vertical="top" wrapText="1"/>
    </xf>
    <xf numFmtId="0" fontId="0" fillId="2" borderId="0" xfId="0" applyFont="1" applyFill="1" applyAlignment="1">
      <alignment horizontal="center"/>
    </xf>
    <xf numFmtId="0" fontId="0" fillId="0" borderId="0" xfId="0" applyFont="1" applyFill="1" applyAlignment="1">
      <alignment horizontal="center"/>
    </xf>
    <xf numFmtId="0" fontId="14" fillId="2" borderId="0" xfId="0" applyFont="1" applyFill="1" applyBorder="1" applyAlignment="1">
      <alignment horizontal="left" vertical="top" wrapText="1"/>
    </xf>
    <xf numFmtId="0" fontId="5" fillId="0" borderId="1" xfId="0" applyFont="1" applyFill="1" applyBorder="1" applyAlignment="1" applyProtection="1">
      <alignment horizontal="center" vertical="top" wrapText="1"/>
    </xf>
    <xf numFmtId="0" fontId="5" fillId="0" borderId="1" xfId="0" applyFont="1" applyFill="1" applyBorder="1" applyAlignment="1" applyProtection="1">
      <alignment horizontal="left" vertical="top" wrapText="1"/>
    </xf>
    <xf numFmtId="0" fontId="5" fillId="2" borderId="4" xfId="0" applyFont="1" applyFill="1" applyBorder="1" applyAlignment="1" applyProtection="1">
      <alignment horizontal="left" vertical="top" wrapText="1"/>
    </xf>
    <xf numFmtId="0" fontId="5" fillId="2" borderId="1" xfId="0" applyFont="1" applyFill="1" applyBorder="1" applyAlignment="1" applyProtection="1">
      <alignment horizontal="left" vertical="top" wrapText="1"/>
    </xf>
    <xf numFmtId="0" fontId="5" fillId="2" borderId="2" xfId="0" applyFont="1" applyFill="1" applyBorder="1" applyAlignment="1" applyProtection="1">
      <alignment horizontal="center" vertical="top"/>
    </xf>
    <xf numFmtId="0" fontId="5" fillId="2" borderId="3" xfId="0" applyFont="1" applyFill="1" applyBorder="1" applyAlignment="1" applyProtection="1">
      <alignment horizontal="center" vertical="top"/>
    </xf>
    <xf numFmtId="0" fontId="5" fillId="2" borderId="2" xfId="0" applyFont="1" applyFill="1" applyBorder="1" applyAlignment="1" applyProtection="1">
      <alignment horizontal="center" vertical="top" wrapText="1"/>
    </xf>
    <xf numFmtId="0" fontId="5" fillId="2" borderId="0" xfId="0" applyFont="1" applyFill="1" applyAlignment="1" applyProtection="1">
      <alignment horizontal="center" vertical="top"/>
    </xf>
    <xf numFmtId="0" fontId="12" fillId="5" borderId="1" xfId="0" applyFont="1" applyFill="1" applyBorder="1" applyAlignment="1" applyProtection="1">
      <alignment horizontal="center" vertical="top" wrapText="1"/>
    </xf>
    <xf numFmtId="164" fontId="12" fillId="5" borderId="1" xfId="0" applyNumberFormat="1" applyFont="1" applyFill="1" applyBorder="1" applyAlignment="1" applyProtection="1">
      <alignment horizontal="center" vertical="top" wrapText="1"/>
    </xf>
    <xf numFmtId="164" fontId="12" fillId="5" borderId="1" xfId="0" applyNumberFormat="1" applyFont="1" applyFill="1" applyBorder="1" applyAlignment="1" applyProtection="1">
      <alignment horizontal="center" vertical="top" wrapText="1"/>
    </xf>
    <xf numFmtId="0" fontId="5" fillId="2" borderId="1" xfId="0" applyFont="1" applyFill="1" applyBorder="1" applyAlignment="1" applyProtection="1">
      <alignment horizontal="left" vertical="top" wrapText="1"/>
    </xf>
    <xf numFmtId="0" fontId="5" fillId="4" borderId="1" xfId="0" applyFont="1" applyFill="1" applyBorder="1" applyAlignment="1" applyProtection="1">
      <alignment horizontal="center" vertical="top" wrapText="1"/>
    </xf>
    <xf numFmtId="0" fontId="14" fillId="2" borderId="0" xfId="0" applyFont="1" applyFill="1" applyBorder="1"/>
    <xf numFmtId="0" fontId="5" fillId="0" borderId="0" xfId="0" applyFont="1" applyFill="1" applyBorder="1" applyAlignment="1" applyProtection="1">
      <alignment horizontal="center" vertical="top" wrapText="1"/>
    </xf>
    <xf numFmtId="0" fontId="5" fillId="0" borderId="0" xfId="0" applyFont="1" applyFill="1" applyBorder="1" applyAlignment="1" applyProtection="1">
      <alignment horizontal="left" vertical="top" wrapText="1"/>
    </xf>
    <xf numFmtId="0" fontId="12" fillId="2" borderId="0" xfId="0" applyFont="1" applyFill="1" applyBorder="1" applyAlignment="1" applyProtection="1">
      <alignment horizontal="left" vertical="top" wrapText="1"/>
    </xf>
    <xf numFmtId="0" fontId="5" fillId="2" borderId="0" xfId="0" applyFont="1" applyFill="1" applyBorder="1" applyAlignment="1" applyProtection="1">
      <alignment horizontal="left" vertical="top" wrapText="1"/>
    </xf>
    <xf numFmtId="164" fontId="12" fillId="0" borderId="1" xfId="0" applyNumberFormat="1" applyFont="1" applyFill="1" applyBorder="1" applyAlignment="1" applyProtection="1">
      <alignment horizontal="center" vertical="top"/>
      <protection locked="0"/>
    </xf>
    <xf numFmtId="0" fontId="0" fillId="2" borderId="0" xfId="0" applyFont="1" applyFill="1" applyBorder="1" applyAlignment="1">
      <alignment horizontal="center" vertical="top"/>
    </xf>
    <xf numFmtId="0" fontId="0" fillId="3" borderId="0" xfId="0" applyFont="1" applyFill="1" applyBorder="1" applyAlignment="1">
      <alignment horizontal="center" vertical="top"/>
    </xf>
    <xf numFmtId="0" fontId="24" fillId="2" borderId="4" xfId="0" applyFont="1" applyFill="1" applyBorder="1" applyAlignment="1">
      <alignment horizontal="center" vertical="top" wrapText="1"/>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0" fontId="5" fillId="2" borderId="2"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9" xfId="0" applyFont="1" applyFill="1" applyBorder="1" applyAlignment="1">
      <alignment horizontal="left" vertical="top" wrapText="1"/>
    </xf>
    <xf numFmtId="49" fontId="5" fillId="2" borderId="2" xfId="0" applyNumberFormat="1" applyFont="1" applyFill="1" applyBorder="1" applyAlignment="1">
      <alignment horizontal="center" vertical="top" wrapText="1"/>
    </xf>
    <xf numFmtId="0" fontId="5" fillId="2" borderId="2" xfId="0" applyFont="1" applyFill="1" applyBorder="1" applyAlignment="1">
      <alignment horizontal="left" vertical="top" wrapText="1"/>
    </xf>
    <xf numFmtId="0" fontId="5" fillId="2" borderId="3" xfId="0" applyFont="1" applyFill="1" applyBorder="1" applyAlignment="1">
      <alignment horizontal="left" vertical="top" wrapText="1"/>
    </xf>
    <xf numFmtId="0" fontId="5" fillId="2" borderId="1" xfId="0" applyFont="1" applyFill="1" applyBorder="1" applyAlignment="1">
      <alignment horizontal="center" vertical="top" wrapText="1"/>
    </xf>
    <xf numFmtId="0" fontId="5" fillId="2" borderId="2" xfId="0" applyFont="1" applyFill="1" applyBorder="1" applyAlignment="1">
      <alignment horizontal="center" vertical="top"/>
    </xf>
    <xf numFmtId="0" fontId="12" fillId="2" borderId="0" xfId="0" applyFont="1" applyFill="1" applyAlignment="1">
      <alignment horizontal="center" vertical="top"/>
    </xf>
    <xf numFmtId="4" fontId="5" fillId="2" borderId="3" xfId="0" applyNumberFormat="1" applyFont="1" applyFill="1" applyBorder="1" applyAlignment="1">
      <alignment horizontal="center" vertical="top" wrapText="1"/>
    </xf>
    <xf numFmtId="0" fontId="21" fillId="2" borderId="3" xfId="0" applyFont="1" applyFill="1" applyBorder="1" applyAlignment="1">
      <alignment horizontal="left" vertical="top" wrapText="1"/>
    </xf>
    <xf numFmtId="0" fontId="5" fillId="2" borderId="1" xfId="0" applyFont="1" applyFill="1" applyBorder="1" applyAlignment="1">
      <alignment horizontal="center" vertical="top" wrapText="1"/>
    </xf>
    <xf numFmtId="0" fontId="5" fillId="2" borderId="9" xfId="1" applyFont="1" applyFill="1" applyBorder="1" applyAlignment="1">
      <alignment horizontal="left" vertical="top" wrapText="1"/>
    </xf>
    <xf numFmtId="0" fontId="5" fillId="2" borderId="1" xfId="3" applyFont="1" applyFill="1" applyBorder="1" applyAlignment="1">
      <alignment horizontal="center" vertical="top" wrapText="1"/>
    </xf>
    <xf numFmtId="0" fontId="5" fillId="2" borderId="11" xfId="3" applyFont="1" applyFill="1" applyBorder="1" applyAlignment="1">
      <alignment horizontal="center" vertical="top"/>
    </xf>
    <xf numFmtId="0" fontId="5" fillId="2" borderId="1" xfId="0" applyFont="1" applyFill="1" applyBorder="1" applyAlignment="1">
      <alignment vertical="top" wrapText="1"/>
    </xf>
    <xf numFmtId="0" fontId="5" fillId="2" borderId="4" xfId="0" applyFont="1" applyFill="1" applyBorder="1" applyAlignment="1">
      <alignment vertical="top" wrapText="1"/>
    </xf>
    <xf numFmtId="4" fontId="5" fillId="2" borderId="4" xfId="0" applyNumberFormat="1" applyFont="1" applyFill="1" applyBorder="1" applyAlignment="1">
      <alignment vertical="top" wrapText="1"/>
    </xf>
    <xf numFmtId="0" fontId="21" fillId="2" borderId="1" xfId="0" applyFont="1" applyFill="1" applyBorder="1" applyAlignment="1">
      <alignment horizontal="left" vertical="top" wrapText="1"/>
    </xf>
    <xf numFmtId="0" fontId="5" fillId="2" borderId="3" xfId="0" applyFont="1" applyFill="1" applyBorder="1" applyAlignment="1">
      <alignment vertical="top" wrapText="1"/>
    </xf>
    <xf numFmtId="0" fontId="5" fillId="2" borderId="4" xfId="0" applyFont="1" applyFill="1" applyBorder="1" applyAlignment="1">
      <alignment horizontal="left" vertical="top" wrapText="1"/>
    </xf>
    <xf numFmtId="9" fontId="5" fillId="2" borderId="1" xfId="0" applyNumberFormat="1" applyFont="1" applyFill="1" applyBorder="1" applyAlignment="1">
      <alignment horizontal="center" vertical="top" wrapText="1"/>
    </xf>
    <xf numFmtId="0" fontId="5" fillId="2" borderId="14" xfId="0" applyFont="1" applyFill="1" applyBorder="1" applyAlignment="1">
      <alignment vertical="top" wrapText="1"/>
    </xf>
    <xf numFmtId="0" fontId="3" fillId="2" borderId="2" xfId="1" applyFont="1" applyFill="1" applyBorder="1" applyAlignment="1">
      <alignment horizontal="center" vertical="top" wrapText="1"/>
    </xf>
    <xf numFmtId="0" fontId="2" fillId="2" borderId="15" xfId="0" applyFont="1" applyFill="1" applyBorder="1" applyAlignment="1">
      <alignment vertical="top" wrapText="1"/>
    </xf>
    <xf numFmtId="0" fontId="5" fillId="2" borderId="2" xfId="1" applyFont="1" applyFill="1" applyBorder="1" applyAlignment="1">
      <alignment horizontal="center" vertical="top" wrapText="1"/>
    </xf>
    <xf numFmtId="4" fontId="5" fillId="2" borderId="2" xfId="1" applyNumberFormat="1" applyFont="1" applyFill="1" applyBorder="1" applyAlignment="1">
      <alignment horizontal="center" vertical="top" wrapText="1"/>
    </xf>
    <xf numFmtId="0" fontId="23" fillId="2" borderId="1" xfId="0" applyFont="1" applyFill="1" applyBorder="1" applyAlignment="1">
      <alignment vertical="top" wrapText="1"/>
    </xf>
    <xf numFmtId="0" fontId="2" fillId="2" borderId="1" xfId="0" applyFont="1" applyFill="1" applyBorder="1" applyAlignment="1">
      <alignment vertical="top" wrapText="1"/>
    </xf>
    <xf numFmtId="0" fontId="5" fillId="2" borderId="2"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2" fillId="2" borderId="2" xfId="0" applyFont="1" applyFill="1" applyBorder="1" applyAlignment="1">
      <alignment horizontal="center" vertical="top"/>
    </xf>
    <xf numFmtId="0" fontId="2" fillId="2" borderId="4" xfId="0" applyFont="1" applyFill="1" applyBorder="1" applyAlignment="1">
      <alignment horizontal="center" vertical="top"/>
    </xf>
    <xf numFmtId="0" fontId="2" fillId="2" borderId="2"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2" xfId="0" applyFont="1" applyFill="1" applyBorder="1" applyAlignment="1">
      <alignment horizontal="left" vertical="top" wrapText="1"/>
    </xf>
    <xf numFmtId="0" fontId="2" fillId="2" borderId="4" xfId="0" applyFont="1" applyFill="1" applyBorder="1" applyAlignment="1">
      <alignment horizontal="left" vertical="top" wrapText="1"/>
    </xf>
    <xf numFmtId="0" fontId="24" fillId="2" borderId="2" xfId="0" applyFont="1" applyFill="1" applyBorder="1" applyAlignment="1">
      <alignment horizontal="center" vertical="top"/>
    </xf>
    <xf numFmtId="0" fontId="24" fillId="2" borderId="4" xfId="0" applyFont="1" applyFill="1" applyBorder="1" applyAlignment="1">
      <alignment horizontal="center" vertical="top"/>
    </xf>
    <xf numFmtId="0" fontId="5" fillId="2" borderId="2" xfId="0" applyFont="1" applyFill="1" applyBorder="1" applyAlignment="1">
      <alignment horizontal="left" vertical="top" wrapText="1"/>
    </xf>
    <xf numFmtId="0" fontId="5" fillId="2" borderId="4" xfId="0" applyFont="1" applyFill="1" applyBorder="1" applyAlignment="1">
      <alignment horizontal="left" vertical="top" wrapText="1"/>
    </xf>
    <xf numFmtId="49" fontId="5" fillId="2" borderId="2" xfId="0" applyNumberFormat="1" applyFont="1" applyFill="1" applyBorder="1" applyAlignment="1">
      <alignment horizontal="center" vertical="top" wrapText="1"/>
    </xf>
    <xf numFmtId="49" fontId="5" fillId="2" borderId="4" xfId="0" applyNumberFormat="1" applyFont="1" applyFill="1" applyBorder="1" applyAlignment="1">
      <alignment horizontal="center" vertical="top" wrapText="1"/>
    </xf>
    <xf numFmtId="0" fontId="5" fillId="2" borderId="2" xfId="0" applyFont="1" applyFill="1" applyBorder="1" applyAlignment="1">
      <alignment horizontal="center" vertical="top"/>
    </xf>
    <xf numFmtId="0" fontId="5" fillId="2" borderId="4" xfId="0" applyFont="1" applyFill="1" applyBorder="1" applyAlignment="1">
      <alignment horizontal="center" vertical="top"/>
    </xf>
    <xf numFmtId="0" fontId="5" fillId="2" borderId="3" xfId="0" applyFont="1" applyFill="1" applyBorder="1" applyAlignment="1">
      <alignment horizontal="center" vertical="top" wrapText="1"/>
    </xf>
    <xf numFmtId="0" fontId="5" fillId="2" borderId="9"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11" xfId="0" applyFont="1" applyFill="1" applyBorder="1" applyAlignment="1">
      <alignment horizontal="center" vertical="top" wrapText="1"/>
    </xf>
    <xf numFmtId="49" fontId="5" fillId="2" borderId="3" xfId="0" applyNumberFormat="1" applyFont="1" applyFill="1" applyBorder="1" applyAlignment="1">
      <alignment horizontal="center" vertical="top" wrapText="1"/>
    </xf>
    <xf numFmtId="0" fontId="5" fillId="2" borderId="3" xfId="0" applyFont="1" applyFill="1" applyBorder="1" applyAlignment="1">
      <alignment horizontal="left" vertical="top" wrapText="1"/>
    </xf>
    <xf numFmtId="4" fontId="5" fillId="2" borderId="2" xfId="0" applyNumberFormat="1" applyFont="1" applyFill="1" applyBorder="1" applyAlignment="1">
      <alignment horizontal="center" vertical="top" wrapText="1"/>
    </xf>
    <xf numFmtId="4" fontId="5" fillId="2" borderId="4" xfId="0" applyNumberFormat="1" applyFont="1" applyFill="1" applyBorder="1" applyAlignment="1">
      <alignment horizontal="center" vertical="top" wrapText="1"/>
    </xf>
    <xf numFmtId="0" fontId="21" fillId="2" borderId="3" xfId="0" applyFont="1" applyFill="1" applyBorder="1" applyAlignment="1">
      <alignment horizontal="center" vertical="top" wrapText="1"/>
    </xf>
    <xf numFmtId="4" fontId="5" fillId="2" borderId="3" xfId="0" applyNumberFormat="1" applyFont="1" applyFill="1" applyBorder="1" applyAlignment="1">
      <alignment horizontal="center" vertical="top" wrapText="1"/>
    </xf>
    <xf numFmtId="0" fontId="21" fillId="2" borderId="3" xfId="0" applyFont="1" applyFill="1" applyBorder="1" applyAlignment="1">
      <alignment horizontal="left" vertical="top" wrapText="1"/>
    </xf>
    <xf numFmtId="0" fontId="5" fillId="2" borderId="1" xfId="0" applyFont="1" applyFill="1" applyBorder="1" applyAlignment="1">
      <alignment horizontal="center" vertical="top" wrapText="1"/>
    </xf>
    <xf numFmtId="0" fontId="12" fillId="2" borderId="0" xfId="0" applyFont="1" applyFill="1" applyAlignment="1">
      <alignment horizontal="center" vertical="top"/>
    </xf>
    <xf numFmtId="0" fontId="12" fillId="2" borderId="0" xfId="0" applyFont="1" applyFill="1" applyAlignment="1">
      <alignment vertical="top"/>
    </xf>
    <xf numFmtId="0" fontId="12" fillId="2" borderId="0" xfId="0" applyFont="1" applyFill="1" applyAlignment="1">
      <alignment horizontal="center" vertical="top" wrapText="1"/>
    </xf>
    <xf numFmtId="0" fontId="12" fillId="2" borderId="0" xfId="0" applyFont="1" applyFill="1" applyAlignment="1">
      <alignment vertical="top" wrapText="1"/>
    </xf>
    <xf numFmtId="0" fontId="12" fillId="2" borderId="1" xfId="0" applyFont="1" applyFill="1" applyBorder="1" applyAlignment="1">
      <alignment horizontal="center" vertical="top" wrapText="1"/>
    </xf>
    <xf numFmtId="0" fontId="12" fillId="2" borderId="1" xfId="0" applyFont="1" applyFill="1" applyBorder="1" applyAlignment="1">
      <alignment vertical="top" wrapText="1"/>
    </xf>
    <xf numFmtId="0" fontId="12" fillId="2" borderId="2" xfId="0" applyFont="1" applyFill="1" applyBorder="1" applyAlignment="1">
      <alignment horizontal="center" vertical="top" wrapText="1"/>
    </xf>
    <xf numFmtId="0" fontId="12" fillId="2" borderId="4" xfId="0" applyFont="1" applyFill="1" applyBorder="1" applyAlignment="1">
      <alignment horizontal="center" vertical="top" wrapText="1"/>
    </xf>
    <xf numFmtId="0" fontId="5" fillId="2" borderId="1" xfId="0" applyFont="1" applyFill="1" applyBorder="1" applyAlignment="1">
      <alignment horizontal="left" vertical="top" wrapText="1"/>
    </xf>
    <xf numFmtId="0" fontId="5" fillId="2" borderId="2" xfId="0" applyFont="1" applyFill="1" applyBorder="1" applyAlignment="1">
      <alignment vertical="top" wrapText="1"/>
    </xf>
    <xf numFmtId="0" fontId="5" fillId="2" borderId="3" xfId="0" applyFont="1" applyFill="1" applyBorder="1" applyAlignment="1">
      <alignment vertical="top" wrapText="1"/>
    </xf>
    <xf numFmtId="0" fontId="5" fillId="2" borderId="4" xfId="0" applyFont="1" applyFill="1" applyBorder="1" applyAlignment="1">
      <alignment vertical="top" wrapText="1"/>
    </xf>
    <xf numFmtId="0" fontId="24" fillId="2" borderId="2" xfId="0" applyFont="1" applyFill="1" applyBorder="1" applyAlignment="1">
      <alignment horizontal="center" vertical="top" wrapText="1"/>
    </xf>
    <xf numFmtId="0" fontId="24" fillId="2" borderId="4" xfId="0" applyFont="1" applyFill="1" applyBorder="1" applyAlignment="1">
      <alignment horizontal="center"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25" fillId="2" borderId="1" xfId="0" applyFont="1" applyFill="1" applyBorder="1" applyAlignment="1">
      <alignment horizontal="center" vertical="center" wrapText="1"/>
    </xf>
    <xf numFmtId="0" fontId="24" fillId="2" borderId="3" xfId="0" applyFont="1" applyFill="1" applyBorder="1" applyAlignment="1">
      <alignment horizontal="center" vertical="top" wrapText="1"/>
    </xf>
    <xf numFmtId="0" fontId="24" fillId="2" borderId="3" xfId="0" applyFont="1" applyFill="1" applyBorder="1" applyAlignment="1">
      <alignment horizontal="center" vertical="top"/>
    </xf>
    <xf numFmtId="0" fontId="21" fillId="2" borderId="4" xfId="0" applyFont="1" applyFill="1" applyBorder="1" applyAlignment="1">
      <alignment horizontal="left" vertical="top" wrapText="1"/>
    </xf>
    <xf numFmtId="4" fontId="5" fillId="2" borderId="2" xfId="0" applyNumberFormat="1" applyFont="1" applyFill="1" applyBorder="1" applyAlignment="1">
      <alignment horizontal="left" vertical="top" wrapText="1"/>
    </xf>
    <xf numFmtId="4" fontId="5" fillId="2" borderId="4" xfId="0" applyNumberFormat="1" applyFont="1" applyFill="1" applyBorder="1" applyAlignment="1">
      <alignment horizontal="left" vertical="top" wrapText="1"/>
    </xf>
    <xf numFmtId="0" fontId="5" fillId="4" borderId="2" xfId="0" applyFont="1" applyFill="1" applyBorder="1" applyAlignment="1" applyProtection="1">
      <alignment horizontal="center" vertical="top" wrapText="1"/>
    </xf>
    <xf numFmtId="0" fontId="5" fillId="4" borderId="4" xfId="0" applyFont="1" applyFill="1" applyBorder="1" applyAlignment="1" applyProtection="1">
      <alignment horizontal="center" vertical="top" wrapText="1"/>
    </xf>
    <xf numFmtId="0" fontId="5" fillId="4" borderId="1" xfId="0" applyFont="1" applyFill="1" applyBorder="1" applyAlignment="1" applyProtection="1">
      <alignment horizontal="center" vertical="top" wrapText="1"/>
    </xf>
    <xf numFmtId="0" fontId="5" fillId="2" borderId="1" xfId="0" applyFont="1" applyFill="1" applyBorder="1" applyAlignment="1" applyProtection="1">
      <alignment horizontal="center" vertical="top" wrapText="1"/>
    </xf>
    <xf numFmtId="0" fontId="5" fillId="0" borderId="2" xfId="0" applyFont="1" applyFill="1" applyBorder="1" applyAlignment="1" applyProtection="1">
      <alignment horizontal="center" vertical="top" wrapText="1"/>
    </xf>
    <xf numFmtId="0" fontId="5" fillId="0" borderId="3" xfId="0" applyFont="1" applyFill="1" applyBorder="1" applyAlignment="1" applyProtection="1">
      <alignment horizontal="center" vertical="top" wrapText="1"/>
    </xf>
    <xf numFmtId="0" fontId="5" fillId="0" borderId="4" xfId="0" applyFont="1" applyFill="1" applyBorder="1" applyAlignment="1" applyProtection="1">
      <alignment horizontal="center" vertical="top" wrapText="1"/>
    </xf>
    <xf numFmtId="0" fontId="5" fillId="0" borderId="2" xfId="0" applyFont="1" applyFill="1" applyBorder="1" applyAlignment="1" applyProtection="1">
      <alignment horizontal="left" vertical="top" wrapText="1"/>
    </xf>
    <xf numFmtId="0" fontId="5" fillId="0" borderId="3" xfId="0" applyFont="1" applyFill="1" applyBorder="1" applyAlignment="1" applyProtection="1">
      <alignment horizontal="left" vertical="top" wrapText="1"/>
    </xf>
    <xf numFmtId="0" fontId="5" fillId="0" borderId="4" xfId="0" applyFont="1" applyFill="1" applyBorder="1" applyAlignment="1" applyProtection="1">
      <alignment horizontal="left" vertical="top" wrapText="1"/>
    </xf>
    <xf numFmtId="0" fontId="5" fillId="0" borderId="1" xfId="0" applyFont="1" applyFill="1" applyBorder="1" applyAlignment="1" applyProtection="1">
      <alignment horizontal="center" vertical="top" wrapText="1"/>
    </xf>
    <xf numFmtId="0" fontId="5" fillId="0" borderId="1" xfId="0" applyFont="1" applyFill="1" applyBorder="1" applyAlignment="1" applyProtection="1">
      <alignment horizontal="left" vertical="top" wrapText="1"/>
    </xf>
    <xf numFmtId="0" fontId="12" fillId="2" borderId="0" xfId="0" applyFont="1" applyFill="1" applyAlignment="1">
      <alignment horizontal="right" vertical="top"/>
    </xf>
    <xf numFmtId="0" fontId="5" fillId="2" borderId="0" xfId="0" applyFont="1" applyFill="1" applyAlignment="1">
      <alignment horizontal="right" vertical="top" wrapText="1"/>
    </xf>
    <xf numFmtId="4" fontId="5" fillId="4" borderId="5" xfId="0" applyNumberFormat="1" applyFont="1" applyFill="1" applyBorder="1" applyAlignment="1" applyProtection="1">
      <alignment horizontal="center" vertical="top" wrapText="1"/>
    </xf>
    <xf numFmtId="4" fontId="5" fillId="4" borderId="6" xfId="0" applyNumberFormat="1" applyFont="1" applyFill="1" applyBorder="1" applyAlignment="1" applyProtection="1">
      <alignment horizontal="center" vertical="top" wrapText="1"/>
    </xf>
    <xf numFmtId="4" fontId="5" fillId="4" borderId="7" xfId="0" applyNumberFormat="1" applyFont="1" applyFill="1" applyBorder="1" applyAlignment="1" applyProtection="1">
      <alignment horizontal="center" vertical="top" wrapText="1"/>
    </xf>
    <xf numFmtId="4" fontId="5" fillId="4" borderId="2" xfId="0" applyNumberFormat="1" applyFont="1" applyFill="1" applyBorder="1" applyAlignment="1" applyProtection="1">
      <alignment horizontal="center" vertical="top" wrapText="1"/>
    </xf>
    <xf numFmtId="4" fontId="5" fillId="4" borderId="4" xfId="0" applyNumberFormat="1" applyFont="1" applyFill="1" applyBorder="1" applyAlignment="1" applyProtection="1">
      <alignment horizontal="center" vertical="top" wrapText="1"/>
    </xf>
    <xf numFmtId="0" fontId="1" fillId="2" borderId="12" xfId="0" applyFont="1" applyFill="1" applyBorder="1" applyAlignment="1">
      <alignment horizontal="left" vertical="top" wrapText="1"/>
    </xf>
    <xf numFmtId="0" fontId="1" fillId="2" borderId="0" xfId="0" applyFont="1" applyFill="1" applyAlignment="1">
      <alignment horizontal="left" vertical="top" wrapText="1"/>
    </xf>
    <xf numFmtId="0" fontId="13" fillId="2" borderId="12" xfId="0" applyFont="1" applyFill="1" applyBorder="1" applyAlignment="1">
      <alignment horizontal="left" vertical="top" wrapText="1"/>
    </xf>
    <xf numFmtId="0" fontId="13" fillId="2" borderId="0" xfId="0" applyFont="1" applyFill="1" applyAlignment="1">
      <alignment horizontal="left" vertical="top" wrapText="1"/>
    </xf>
    <xf numFmtId="0" fontId="5" fillId="2" borderId="2" xfId="0" applyFont="1" applyFill="1" applyBorder="1" applyAlignment="1" applyProtection="1">
      <alignment horizontal="center" vertical="top" wrapText="1"/>
    </xf>
    <xf numFmtId="0" fontId="5" fillId="2" borderId="3" xfId="0" applyFont="1" applyFill="1" applyBorder="1" applyAlignment="1" applyProtection="1">
      <alignment horizontal="center" vertical="top" wrapText="1"/>
    </xf>
    <xf numFmtId="0" fontId="5" fillId="2" borderId="4" xfId="0" applyFont="1" applyFill="1" applyBorder="1" applyAlignment="1" applyProtection="1">
      <alignment horizontal="center" vertical="top" wrapText="1"/>
    </xf>
    <xf numFmtId="0" fontId="5" fillId="2" borderId="2" xfId="0" applyFont="1" applyFill="1" applyBorder="1" applyAlignment="1" applyProtection="1">
      <alignment horizontal="left" vertical="top" wrapText="1"/>
    </xf>
    <xf numFmtId="0" fontId="5" fillId="2" borderId="3" xfId="0" applyFont="1" applyFill="1" applyBorder="1" applyAlignment="1" applyProtection="1">
      <alignment horizontal="left" vertical="top" wrapText="1"/>
    </xf>
    <xf numFmtId="0" fontId="5" fillId="2" borderId="4" xfId="0" applyFont="1" applyFill="1" applyBorder="1" applyAlignment="1" applyProtection="1">
      <alignment horizontal="left" vertical="top" wrapText="1"/>
    </xf>
    <xf numFmtId="14" fontId="5" fillId="0" borderId="2" xfId="0" applyNumberFormat="1" applyFont="1" applyFill="1" applyBorder="1" applyAlignment="1" applyProtection="1">
      <alignment horizontal="center" vertical="top" wrapText="1"/>
    </xf>
    <xf numFmtId="49" fontId="5" fillId="0" borderId="2" xfId="0" applyNumberFormat="1" applyFont="1" applyFill="1" applyBorder="1" applyAlignment="1" applyProtection="1">
      <alignment horizontal="center" vertical="top" wrapText="1"/>
    </xf>
    <xf numFmtId="49" fontId="5" fillId="0" borderId="3" xfId="0" applyNumberFormat="1" applyFont="1" applyFill="1" applyBorder="1" applyAlignment="1" applyProtection="1">
      <alignment horizontal="center" vertical="top" wrapText="1"/>
    </xf>
    <xf numFmtId="49" fontId="5" fillId="0" borderId="4" xfId="0" applyNumberFormat="1" applyFont="1" applyFill="1" applyBorder="1" applyAlignment="1" applyProtection="1">
      <alignment horizontal="center" vertical="top" wrapText="1"/>
    </xf>
    <xf numFmtId="0" fontId="5" fillId="0" borderId="2" xfId="0" applyNumberFormat="1" applyFont="1" applyFill="1" applyBorder="1" applyAlignment="1" applyProtection="1">
      <alignment horizontal="center" vertical="top" wrapText="1"/>
    </xf>
    <xf numFmtId="0" fontId="5" fillId="0" borderId="4" xfId="0" applyNumberFormat="1" applyFont="1" applyFill="1" applyBorder="1" applyAlignment="1" applyProtection="1">
      <alignment horizontal="center" vertical="top" wrapText="1"/>
    </xf>
    <xf numFmtId="0" fontId="14" fillId="2" borderId="12" xfId="0" applyFont="1" applyFill="1" applyBorder="1" applyAlignment="1">
      <alignment horizontal="left" vertical="top" wrapText="1"/>
    </xf>
    <xf numFmtId="0" fontId="14" fillId="2" borderId="0"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4" xfId="0" applyFont="1" applyFill="1" applyBorder="1" applyAlignment="1">
      <alignment horizontal="left" vertical="top" wrapText="1"/>
    </xf>
    <xf numFmtId="0" fontId="12" fillId="5" borderId="1" xfId="0" applyFont="1" applyFill="1" applyBorder="1" applyAlignment="1" applyProtection="1">
      <alignment horizontal="center" vertical="top"/>
    </xf>
    <xf numFmtId="0" fontId="19" fillId="2" borderId="1" xfId="0" applyFont="1" applyFill="1" applyBorder="1" applyAlignment="1" applyProtection="1">
      <alignment horizontal="center" vertical="top" wrapText="1"/>
    </xf>
    <xf numFmtId="0" fontId="5" fillId="2" borderId="1" xfId="0" applyFont="1" applyFill="1" applyBorder="1" applyAlignment="1" applyProtection="1">
      <alignment horizontal="center" vertical="top"/>
    </xf>
    <xf numFmtId="0" fontId="5" fillId="2" borderId="1" xfId="0" applyFont="1" applyFill="1" applyBorder="1" applyAlignment="1" applyProtection="1">
      <alignment horizontal="left" vertical="top" wrapText="1"/>
    </xf>
    <xf numFmtId="49" fontId="5" fillId="2" borderId="1" xfId="0" applyNumberFormat="1" applyFont="1" applyFill="1" applyBorder="1" applyAlignment="1" applyProtection="1">
      <alignment horizontal="center" vertical="top"/>
    </xf>
    <xf numFmtId="0" fontId="17" fillId="2" borderId="0" xfId="0" applyFont="1" applyFill="1" applyAlignment="1" applyProtection="1">
      <alignment horizontal="center" vertical="top"/>
    </xf>
    <xf numFmtId="0" fontId="15" fillId="2" borderId="0" xfId="0" applyFont="1" applyFill="1" applyAlignment="1" applyProtection="1">
      <alignment horizontal="center" vertical="top" wrapText="1"/>
    </xf>
    <xf numFmtId="0" fontId="5" fillId="2" borderId="0" xfId="0" applyFont="1" applyFill="1" applyAlignment="1" applyProtection="1">
      <alignment horizontal="center" vertical="top"/>
    </xf>
    <xf numFmtId="0" fontId="12" fillId="2" borderId="0" xfId="0" applyFont="1" applyFill="1" applyAlignment="1" applyProtection="1">
      <alignment horizontal="center" vertical="top" wrapText="1"/>
    </xf>
    <xf numFmtId="0" fontId="12" fillId="5" borderId="1" xfId="0" applyFont="1" applyFill="1" applyBorder="1" applyAlignment="1" applyProtection="1">
      <alignment horizontal="center" vertical="top" wrapText="1"/>
    </xf>
    <xf numFmtId="164" fontId="12" fillId="5" borderId="1" xfId="0" applyNumberFormat="1" applyFont="1" applyFill="1" applyBorder="1" applyAlignment="1" applyProtection="1">
      <alignment horizontal="center" vertical="top" wrapText="1"/>
    </xf>
    <xf numFmtId="49" fontId="5" fillId="2" borderId="2" xfId="0" applyNumberFormat="1" applyFont="1" applyFill="1" applyBorder="1" applyAlignment="1" applyProtection="1">
      <alignment horizontal="center" vertical="top"/>
    </xf>
    <xf numFmtId="49" fontId="5" fillId="2" borderId="4" xfId="0" applyNumberFormat="1" applyFont="1" applyFill="1" applyBorder="1" applyAlignment="1" applyProtection="1">
      <alignment horizontal="center" vertical="top"/>
    </xf>
    <xf numFmtId="49" fontId="5" fillId="2" borderId="3" xfId="0" applyNumberFormat="1" applyFont="1" applyFill="1" applyBorder="1" applyAlignment="1" applyProtection="1">
      <alignment horizontal="center" vertical="top"/>
    </xf>
    <xf numFmtId="0" fontId="5" fillId="2" borderId="2" xfId="0" applyFont="1" applyFill="1" applyBorder="1" applyAlignment="1" applyProtection="1">
      <alignment horizontal="center" vertical="top"/>
    </xf>
    <xf numFmtId="0" fontId="5" fillId="2" borderId="3" xfId="0" applyFont="1" applyFill="1" applyBorder="1" applyAlignment="1" applyProtection="1">
      <alignment horizontal="center" vertical="top"/>
    </xf>
    <xf numFmtId="0" fontId="5" fillId="2" borderId="4" xfId="0" applyFont="1" applyFill="1" applyBorder="1" applyAlignment="1" applyProtection="1">
      <alignment horizontal="center" vertical="top"/>
    </xf>
    <xf numFmtId="0" fontId="21" fillId="2" borderId="2" xfId="0" applyFont="1" applyFill="1" applyBorder="1" applyAlignment="1" applyProtection="1">
      <alignment horizontal="left" vertical="top" wrapText="1"/>
    </xf>
    <xf numFmtId="0" fontId="21" fillId="2" borderId="3" xfId="0" applyFont="1" applyFill="1" applyBorder="1" applyAlignment="1" applyProtection="1">
      <alignment horizontal="left" vertical="top" wrapText="1"/>
    </xf>
    <xf numFmtId="0" fontId="21" fillId="2" borderId="4" xfId="0" applyFont="1" applyFill="1" applyBorder="1" applyAlignment="1" applyProtection="1">
      <alignment horizontal="left" vertical="top" wrapText="1"/>
    </xf>
    <xf numFmtId="0" fontId="5" fillId="2" borderId="9" xfId="2" applyFont="1" applyFill="1" applyBorder="1" applyAlignment="1">
      <alignment horizontal="left" vertical="top" wrapText="1"/>
    </xf>
    <xf numFmtId="0" fontId="5" fillId="2" borderId="10" xfId="2" applyFont="1" applyFill="1" applyBorder="1" applyAlignment="1">
      <alignment horizontal="left" vertical="top" wrapText="1"/>
    </xf>
    <xf numFmtId="0" fontId="5" fillId="2" borderId="11" xfId="2" applyFont="1" applyFill="1" applyBorder="1" applyAlignment="1">
      <alignment horizontal="left" vertical="top" wrapText="1"/>
    </xf>
    <xf numFmtId="0" fontId="5" fillId="2" borderId="9" xfId="1" applyFont="1" applyFill="1" applyBorder="1" applyAlignment="1">
      <alignment horizontal="left" vertical="top" wrapText="1"/>
    </xf>
    <xf numFmtId="0" fontId="5" fillId="2" borderId="10" xfId="1" applyFont="1" applyFill="1" applyBorder="1" applyAlignment="1">
      <alignment horizontal="left" vertical="top" wrapText="1"/>
    </xf>
    <xf numFmtId="0" fontId="5" fillId="2" borderId="11" xfId="1" applyFont="1" applyFill="1" applyBorder="1" applyAlignment="1">
      <alignment horizontal="left" vertical="top" wrapText="1"/>
    </xf>
    <xf numFmtId="0" fontId="28" fillId="2" borderId="0" xfId="0" applyFont="1" applyFill="1" applyAlignment="1">
      <alignment horizontal="left" vertical="top" wrapText="1"/>
    </xf>
    <xf numFmtId="0" fontId="28" fillId="2" borderId="0" xfId="0" applyFont="1" applyFill="1" applyAlignment="1">
      <alignment horizontal="left" vertical="top"/>
    </xf>
    <xf numFmtId="0" fontId="9" fillId="2" borderId="9" xfId="1" applyFont="1" applyFill="1" applyBorder="1" applyAlignment="1">
      <alignment horizontal="left" vertical="top" wrapText="1"/>
    </xf>
    <xf numFmtId="0" fontId="9" fillId="2" borderId="10" xfId="1" applyFont="1" applyFill="1" applyBorder="1" applyAlignment="1">
      <alignment horizontal="left" vertical="top" wrapText="1"/>
    </xf>
    <xf numFmtId="0" fontId="9" fillId="2" borderId="11" xfId="1" applyFont="1" applyFill="1" applyBorder="1" applyAlignment="1">
      <alignment horizontal="left" vertical="top" wrapText="1"/>
    </xf>
    <xf numFmtId="0" fontId="9" fillId="2" borderId="9" xfId="2" applyFont="1" applyFill="1" applyBorder="1" applyAlignment="1">
      <alignment horizontal="left" vertical="top" wrapText="1"/>
    </xf>
    <xf numFmtId="0" fontId="9" fillId="2" borderId="10" xfId="2" applyFont="1" applyFill="1" applyBorder="1" applyAlignment="1">
      <alignment horizontal="left" vertical="top" wrapText="1"/>
    </xf>
    <xf numFmtId="0" fontId="9" fillId="2" borderId="11" xfId="2" applyFont="1" applyFill="1" applyBorder="1" applyAlignment="1">
      <alignment horizontal="left" vertical="top" wrapText="1"/>
    </xf>
    <xf numFmtId="0" fontId="9" fillId="2" borderId="8" xfId="2" applyFont="1" applyFill="1" applyBorder="1" applyAlignment="1">
      <alignment horizontal="left" vertical="top" wrapText="1"/>
    </xf>
    <xf numFmtId="0" fontId="9" fillId="2" borderId="13" xfId="2" applyFont="1" applyFill="1" applyBorder="1" applyAlignment="1">
      <alignment horizontal="left" vertical="top" wrapText="1"/>
    </xf>
    <xf numFmtId="0" fontId="3" fillId="2" borderId="9" xfId="1" applyFont="1" applyFill="1" applyBorder="1" applyAlignment="1">
      <alignment horizontal="left" vertical="top" wrapText="1"/>
    </xf>
    <xf numFmtId="0" fontId="3" fillId="2" borderId="10" xfId="1" applyFont="1" applyFill="1" applyBorder="1" applyAlignment="1">
      <alignment horizontal="left" vertical="top" wrapText="1"/>
    </xf>
    <xf numFmtId="0" fontId="3" fillId="2" borderId="11" xfId="1" applyFont="1" applyFill="1" applyBorder="1" applyAlignment="1">
      <alignment horizontal="left" vertical="top" wrapText="1"/>
    </xf>
    <xf numFmtId="0" fontId="24" fillId="2" borderId="1" xfId="0" applyFont="1" applyFill="1" applyBorder="1" applyAlignment="1">
      <alignment horizontal="center" vertical="center" wrapText="1"/>
    </xf>
    <xf numFmtId="0" fontId="4" fillId="2" borderId="1" xfId="0" applyFont="1" applyFill="1" applyBorder="1" applyAlignment="1">
      <alignment horizontal="center" vertical="top"/>
    </xf>
    <xf numFmtId="0" fontId="4" fillId="2" borderId="1" xfId="0" applyFont="1" applyFill="1" applyBorder="1" applyAlignment="1">
      <alignment horizontal="center" vertical="top" wrapText="1"/>
    </xf>
    <xf numFmtId="0" fontId="3" fillId="2" borderId="1" xfId="0" applyFont="1" applyFill="1" applyBorder="1" applyAlignment="1">
      <alignment horizontal="center" vertical="top"/>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5" fillId="2" borderId="2" xfId="3" applyFont="1" applyFill="1" applyBorder="1" applyAlignment="1">
      <alignment horizontal="center" vertical="top" wrapText="1"/>
    </xf>
    <xf numFmtId="0" fontId="5" fillId="2" borderId="3" xfId="3" applyFont="1" applyFill="1" applyBorder="1" applyAlignment="1">
      <alignment horizontal="center" vertical="top" wrapText="1"/>
    </xf>
    <xf numFmtId="0" fontId="5" fillId="2" borderId="4" xfId="3" applyFont="1" applyFill="1" applyBorder="1" applyAlignment="1">
      <alignment horizontal="center" vertical="top" wrapText="1"/>
    </xf>
    <xf numFmtId="0" fontId="5" fillId="2" borderId="1" xfId="3"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7" xfId="0" applyFont="1" applyFill="1" applyBorder="1" applyAlignment="1">
      <alignment horizontal="center" vertical="top" wrapText="1"/>
    </xf>
    <xf numFmtId="0" fontId="5" fillId="2" borderId="9" xfId="3" applyFont="1" applyFill="1" applyBorder="1" applyAlignment="1">
      <alignment horizontal="center" vertical="top"/>
    </xf>
    <xf numFmtId="0" fontId="5" fillId="2" borderId="10" xfId="3" applyFont="1" applyFill="1" applyBorder="1" applyAlignment="1">
      <alignment horizontal="center" vertical="top"/>
    </xf>
    <xf numFmtId="0" fontId="5" fillId="2" borderId="11" xfId="3" applyFont="1" applyFill="1" applyBorder="1" applyAlignment="1">
      <alignment horizontal="center" vertical="top"/>
    </xf>
  </cellXfs>
  <cellStyles count="4">
    <cellStyle name="Обычный" xfId="0" builtinId="0"/>
    <cellStyle name="Обычный_1-ФП(индикаторы)" xfId="1"/>
    <cellStyle name="Обычный_Лист1" xfId="2"/>
    <cellStyle name="Обычный_Отчет1-ФП(индикаторы) Курилы"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pageSetUpPr fitToPage="1"/>
  </sheetPr>
  <dimension ref="A1:WVJ136"/>
  <sheetViews>
    <sheetView tabSelected="1" view="pageBreakPreview" zoomScale="69" zoomScaleNormal="32" zoomScaleSheetLayoutView="69" zoomScalePageLayoutView="86" workbookViewId="0">
      <selection activeCell="F91" sqref="F91"/>
    </sheetView>
  </sheetViews>
  <sheetFormatPr defaultRowHeight="18.75" x14ac:dyDescent="0.25"/>
  <cols>
    <col min="1" max="1" width="13.85546875" style="76" customWidth="1"/>
    <col min="2" max="2" width="28" style="135" customWidth="1"/>
    <col min="3" max="3" width="25.28515625" style="76" customWidth="1"/>
    <col min="4" max="4" width="16.5703125" style="76" customWidth="1"/>
    <col min="5" max="5" width="36.7109375" style="76" customWidth="1"/>
    <col min="6" max="6" width="99.85546875" style="76" customWidth="1"/>
    <col min="7" max="7" width="20.7109375" style="76" customWidth="1"/>
    <col min="8" max="8" width="38.5703125" style="76" customWidth="1"/>
    <col min="9" max="9" width="25.140625" style="35" hidden="1" customWidth="1"/>
    <col min="10" max="11" width="0" style="18" hidden="1" customWidth="1"/>
    <col min="12" max="244" width="9.140625" style="2"/>
    <col min="245" max="245" width="10.7109375" style="2" customWidth="1"/>
    <col min="246" max="246" width="41.42578125" style="2" customWidth="1"/>
    <col min="247" max="247" width="26.85546875" style="2" customWidth="1"/>
    <col min="248" max="248" width="7.140625" style="2" customWidth="1"/>
    <col min="249" max="249" width="12.140625" style="2" customWidth="1"/>
    <col min="250" max="250" width="9" style="2" customWidth="1"/>
    <col min="251" max="251" width="8.7109375" style="2" customWidth="1"/>
    <col min="252" max="252" width="233.28515625" style="2" customWidth="1"/>
    <col min="253" max="253" width="46.7109375" style="2" customWidth="1"/>
    <col min="254" max="258" width="9.140625" style="2" hidden="1" customWidth="1"/>
    <col min="259" max="259" width="9.85546875" style="2" customWidth="1"/>
    <col min="260" max="260" width="7.28515625" style="2" customWidth="1"/>
    <col min="261" max="500" width="9.140625" style="2"/>
    <col min="501" max="501" width="10.7109375" style="2" customWidth="1"/>
    <col min="502" max="502" width="41.42578125" style="2" customWidth="1"/>
    <col min="503" max="503" width="26.85546875" style="2" customWidth="1"/>
    <col min="504" max="504" width="7.140625" style="2" customWidth="1"/>
    <col min="505" max="505" width="12.140625" style="2" customWidth="1"/>
    <col min="506" max="506" width="9" style="2" customWidth="1"/>
    <col min="507" max="507" width="8.7109375" style="2" customWidth="1"/>
    <col min="508" max="508" width="233.28515625" style="2" customWidth="1"/>
    <col min="509" max="509" width="46.7109375" style="2" customWidth="1"/>
    <col min="510" max="514" width="9.140625" style="2" hidden="1" customWidth="1"/>
    <col min="515" max="515" width="9.85546875" style="2" customWidth="1"/>
    <col min="516" max="516" width="7.28515625" style="2" customWidth="1"/>
    <col min="517" max="756" width="9.140625" style="2"/>
    <col min="757" max="757" width="10.7109375" style="2" customWidth="1"/>
    <col min="758" max="758" width="41.42578125" style="2" customWidth="1"/>
    <col min="759" max="759" width="26.85546875" style="2" customWidth="1"/>
    <col min="760" max="760" width="7.140625" style="2" customWidth="1"/>
    <col min="761" max="761" width="12.140625" style="2" customWidth="1"/>
    <col min="762" max="762" width="9" style="2" customWidth="1"/>
    <col min="763" max="763" width="8.7109375" style="2" customWidth="1"/>
    <col min="764" max="764" width="233.28515625" style="2" customWidth="1"/>
    <col min="765" max="765" width="46.7109375" style="2" customWidth="1"/>
    <col min="766" max="770" width="9.140625" style="2" hidden="1" customWidth="1"/>
    <col min="771" max="771" width="9.85546875" style="2" customWidth="1"/>
    <col min="772" max="772" width="7.28515625" style="2" customWidth="1"/>
    <col min="773" max="1012" width="9.140625" style="2"/>
    <col min="1013" max="1013" width="10.7109375" style="2" customWidth="1"/>
    <col min="1014" max="1014" width="41.42578125" style="2" customWidth="1"/>
    <col min="1015" max="1015" width="26.85546875" style="2" customWidth="1"/>
    <col min="1016" max="1016" width="7.140625" style="2" customWidth="1"/>
    <col min="1017" max="1017" width="12.140625" style="2" customWidth="1"/>
    <col min="1018" max="1018" width="9" style="2" customWidth="1"/>
    <col min="1019" max="1019" width="8.7109375" style="2" customWidth="1"/>
    <col min="1020" max="1020" width="233.28515625" style="2" customWidth="1"/>
    <col min="1021" max="1021" width="46.7109375" style="2" customWidth="1"/>
    <col min="1022" max="1026" width="9.140625" style="2" hidden="1" customWidth="1"/>
    <col min="1027" max="1027" width="9.85546875" style="2" customWidth="1"/>
    <col min="1028" max="1028" width="7.28515625" style="2" customWidth="1"/>
    <col min="1029" max="1268" width="9.140625" style="2"/>
    <col min="1269" max="1269" width="10.7109375" style="2" customWidth="1"/>
    <col min="1270" max="1270" width="41.42578125" style="2" customWidth="1"/>
    <col min="1271" max="1271" width="26.85546875" style="2" customWidth="1"/>
    <col min="1272" max="1272" width="7.140625" style="2" customWidth="1"/>
    <col min="1273" max="1273" width="12.140625" style="2" customWidth="1"/>
    <col min="1274" max="1274" width="9" style="2" customWidth="1"/>
    <col min="1275" max="1275" width="8.7109375" style="2" customWidth="1"/>
    <col min="1276" max="1276" width="233.28515625" style="2" customWidth="1"/>
    <col min="1277" max="1277" width="46.7109375" style="2" customWidth="1"/>
    <col min="1278" max="1282" width="9.140625" style="2" hidden="1" customWidth="1"/>
    <col min="1283" max="1283" width="9.85546875" style="2" customWidth="1"/>
    <col min="1284" max="1284" width="7.28515625" style="2" customWidth="1"/>
    <col min="1285" max="1524" width="9.140625" style="2"/>
    <col min="1525" max="1525" width="10.7109375" style="2" customWidth="1"/>
    <col min="1526" max="1526" width="41.42578125" style="2" customWidth="1"/>
    <col min="1527" max="1527" width="26.85546875" style="2" customWidth="1"/>
    <col min="1528" max="1528" width="7.140625" style="2" customWidth="1"/>
    <col min="1529" max="1529" width="12.140625" style="2" customWidth="1"/>
    <col min="1530" max="1530" width="9" style="2" customWidth="1"/>
    <col min="1531" max="1531" width="8.7109375" style="2" customWidth="1"/>
    <col min="1532" max="1532" width="233.28515625" style="2" customWidth="1"/>
    <col min="1533" max="1533" width="46.7109375" style="2" customWidth="1"/>
    <col min="1534" max="1538" width="9.140625" style="2" hidden="1" customWidth="1"/>
    <col min="1539" max="1539" width="9.85546875" style="2" customWidth="1"/>
    <col min="1540" max="1540" width="7.28515625" style="2" customWidth="1"/>
    <col min="1541" max="1780" width="9.140625" style="2"/>
    <col min="1781" max="1781" width="10.7109375" style="2" customWidth="1"/>
    <col min="1782" max="1782" width="41.42578125" style="2" customWidth="1"/>
    <col min="1783" max="1783" width="26.85546875" style="2" customWidth="1"/>
    <col min="1784" max="1784" width="7.140625" style="2" customWidth="1"/>
    <col min="1785" max="1785" width="12.140625" style="2" customWidth="1"/>
    <col min="1786" max="1786" width="9" style="2" customWidth="1"/>
    <col min="1787" max="1787" width="8.7109375" style="2" customWidth="1"/>
    <col min="1788" max="1788" width="233.28515625" style="2" customWidth="1"/>
    <col min="1789" max="1789" width="46.7109375" style="2" customWidth="1"/>
    <col min="1790" max="1794" width="9.140625" style="2" hidden="1" customWidth="1"/>
    <col min="1795" max="1795" width="9.85546875" style="2" customWidth="1"/>
    <col min="1796" max="1796" width="7.28515625" style="2" customWidth="1"/>
    <col min="1797" max="2036" width="9.140625" style="2"/>
    <col min="2037" max="2037" width="10.7109375" style="2" customWidth="1"/>
    <col min="2038" max="2038" width="41.42578125" style="2" customWidth="1"/>
    <col min="2039" max="2039" width="26.85546875" style="2" customWidth="1"/>
    <col min="2040" max="2040" width="7.140625" style="2" customWidth="1"/>
    <col min="2041" max="2041" width="12.140625" style="2" customWidth="1"/>
    <col min="2042" max="2042" width="9" style="2" customWidth="1"/>
    <col min="2043" max="2043" width="8.7109375" style="2" customWidth="1"/>
    <col min="2044" max="2044" width="233.28515625" style="2" customWidth="1"/>
    <col min="2045" max="2045" width="46.7109375" style="2" customWidth="1"/>
    <col min="2046" max="2050" width="9.140625" style="2" hidden="1" customWidth="1"/>
    <col min="2051" max="2051" width="9.85546875" style="2" customWidth="1"/>
    <col min="2052" max="2052" width="7.28515625" style="2" customWidth="1"/>
    <col min="2053" max="2292" width="9.140625" style="2"/>
    <col min="2293" max="2293" width="10.7109375" style="2" customWidth="1"/>
    <col min="2294" max="2294" width="41.42578125" style="2" customWidth="1"/>
    <col min="2295" max="2295" width="26.85546875" style="2" customWidth="1"/>
    <col min="2296" max="2296" width="7.140625" style="2" customWidth="1"/>
    <col min="2297" max="2297" width="12.140625" style="2" customWidth="1"/>
    <col min="2298" max="2298" width="9" style="2" customWidth="1"/>
    <col min="2299" max="2299" width="8.7109375" style="2" customWidth="1"/>
    <col min="2300" max="2300" width="233.28515625" style="2" customWidth="1"/>
    <col min="2301" max="2301" width="46.7109375" style="2" customWidth="1"/>
    <col min="2302" max="2306" width="9.140625" style="2" hidden="1" customWidth="1"/>
    <col min="2307" max="2307" width="9.85546875" style="2" customWidth="1"/>
    <col min="2308" max="2308" width="7.28515625" style="2" customWidth="1"/>
    <col min="2309" max="2548" width="9.140625" style="2"/>
    <col min="2549" max="2549" width="10.7109375" style="2" customWidth="1"/>
    <col min="2550" max="2550" width="41.42578125" style="2" customWidth="1"/>
    <col min="2551" max="2551" width="26.85546875" style="2" customWidth="1"/>
    <col min="2552" max="2552" width="7.140625" style="2" customWidth="1"/>
    <col min="2553" max="2553" width="12.140625" style="2" customWidth="1"/>
    <col min="2554" max="2554" width="9" style="2" customWidth="1"/>
    <col min="2555" max="2555" width="8.7109375" style="2" customWidth="1"/>
    <col min="2556" max="2556" width="233.28515625" style="2" customWidth="1"/>
    <col min="2557" max="2557" width="46.7109375" style="2" customWidth="1"/>
    <col min="2558" max="2562" width="9.140625" style="2" hidden="1" customWidth="1"/>
    <col min="2563" max="2563" width="9.85546875" style="2" customWidth="1"/>
    <col min="2564" max="2564" width="7.28515625" style="2" customWidth="1"/>
    <col min="2565" max="2804" width="9.140625" style="2"/>
    <col min="2805" max="2805" width="10.7109375" style="2" customWidth="1"/>
    <col min="2806" max="2806" width="41.42578125" style="2" customWidth="1"/>
    <col min="2807" max="2807" width="26.85546875" style="2" customWidth="1"/>
    <col min="2808" max="2808" width="7.140625" style="2" customWidth="1"/>
    <col min="2809" max="2809" width="12.140625" style="2" customWidth="1"/>
    <col min="2810" max="2810" width="9" style="2" customWidth="1"/>
    <col min="2811" max="2811" width="8.7109375" style="2" customWidth="1"/>
    <col min="2812" max="2812" width="233.28515625" style="2" customWidth="1"/>
    <col min="2813" max="2813" width="46.7109375" style="2" customWidth="1"/>
    <col min="2814" max="2818" width="9.140625" style="2" hidden="1" customWidth="1"/>
    <col min="2819" max="2819" width="9.85546875" style="2" customWidth="1"/>
    <col min="2820" max="2820" width="7.28515625" style="2" customWidth="1"/>
    <col min="2821" max="3060" width="9.140625" style="2"/>
    <col min="3061" max="3061" width="10.7109375" style="2" customWidth="1"/>
    <col min="3062" max="3062" width="41.42578125" style="2" customWidth="1"/>
    <col min="3063" max="3063" width="26.85546875" style="2" customWidth="1"/>
    <col min="3064" max="3064" width="7.140625" style="2" customWidth="1"/>
    <col min="3065" max="3065" width="12.140625" style="2" customWidth="1"/>
    <col min="3066" max="3066" width="9" style="2" customWidth="1"/>
    <col min="3067" max="3067" width="8.7109375" style="2" customWidth="1"/>
    <col min="3068" max="3068" width="233.28515625" style="2" customWidth="1"/>
    <col min="3069" max="3069" width="46.7109375" style="2" customWidth="1"/>
    <col min="3070" max="3074" width="9.140625" style="2" hidden="1" customWidth="1"/>
    <col min="3075" max="3075" width="9.85546875" style="2" customWidth="1"/>
    <col min="3076" max="3076" width="7.28515625" style="2" customWidth="1"/>
    <col min="3077" max="3316" width="9.140625" style="2"/>
    <col min="3317" max="3317" width="10.7109375" style="2" customWidth="1"/>
    <col min="3318" max="3318" width="41.42578125" style="2" customWidth="1"/>
    <col min="3319" max="3319" width="26.85546875" style="2" customWidth="1"/>
    <col min="3320" max="3320" width="7.140625" style="2" customWidth="1"/>
    <col min="3321" max="3321" width="12.140625" style="2" customWidth="1"/>
    <col min="3322" max="3322" width="9" style="2" customWidth="1"/>
    <col min="3323" max="3323" width="8.7109375" style="2" customWidth="1"/>
    <col min="3324" max="3324" width="233.28515625" style="2" customWidth="1"/>
    <col min="3325" max="3325" width="46.7109375" style="2" customWidth="1"/>
    <col min="3326" max="3330" width="9.140625" style="2" hidden="1" customWidth="1"/>
    <col min="3331" max="3331" width="9.85546875" style="2" customWidth="1"/>
    <col min="3332" max="3332" width="7.28515625" style="2" customWidth="1"/>
    <col min="3333" max="3572" width="9.140625" style="2"/>
    <col min="3573" max="3573" width="10.7109375" style="2" customWidth="1"/>
    <col min="3574" max="3574" width="41.42578125" style="2" customWidth="1"/>
    <col min="3575" max="3575" width="26.85546875" style="2" customWidth="1"/>
    <col min="3576" max="3576" width="7.140625" style="2" customWidth="1"/>
    <col min="3577" max="3577" width="12.140625" style="2" customWidth="1"/>
    <col min="3578" max="3578" width="9" style="2" customWidth="1"/>
    <col min="3579" max="3579" width="8.7109375" style="2" customWidth="1"/>
    <col min="3580" max="3580" width="233.28515625" style="2" customWidth="1"/>
    <col min="3581" max="3581" width="46.7109375" style="2" customWidth="1"/>
    <col min="3582" max="3586" width="9.140625" style="2" hidden="1" customWidth="1"/>
    <col min="3587" max="3587" width="9.85546875" style="2" customWidth="1"/>
    <col min="3588" max="3588" width="7.28515625" style="2" customWidth="1"/>
    <col min="3589" max="3828" width="9.140625" style="2"/>
    <col min="3829" max="3829" width="10.7109375" style="2" customWidth="1"/>
    <col min="3830" max="3830" width="41.42578125" style="2" customWidth="1"/>
    <col min="3831" max="3831" width="26.85546875" style="2" customWidth="1"/>
    <col min="3832" max="3832" width="7.140625" style="2" customWidth="1"/>
    <col min="3833" max="3833" width="12.140625" style="2" customWidth="1"/>
    <col min="3834" max="3834" width="9" style="2" customWidth="1"/>
    <col min="3835" max="3835" width="8.7109375" style="2" customWidth="1"/>
    <col min="3836" max="3836" width="233.28515625" style="2" customWidth="1"/>
    <col min="3837" max="3837" width="46.7109375" style="2" customWidth="1"/>
    <col min="3838" max="3842" width="9.140625" style="2" hidden="1" customWidth="1"/>
    <col min="3843" max="3843" width="9.85546875" style="2" customWidth="1"/>
    <col min="3844" max="3844" width="7.28515625" style="2" customWidth="1"/>
    <col min="3845" max="4084" width="9.140625" style="2"/>
    <col min="4085" max="4085" width="10.7109375" style="2" customWidth="1"/>
    <col min="4086" max="4086" width="41.42578125" style="2" customWidth="1"/>
    <col min="4087" max="4087" width="26.85546875" style="2" customWidth="1"/>
    <col min="4088" max="4088" width="7.140625" style="2" customWidth="1"/>
    <col min="4089" max="4089" width="12.140625" style="2" customWidth="1"/>
    <col min="4090" max="4090" width="9" style="2" customWidth="1"/>
    <col min="4091" max="4091" width="8.7109375" style="2" customWidth="1"/>
    <col min="4092" max="4092" width="233.28515625" style="2" customWidth="1"/>
    <col min="4093" max="4093" width="46.7109375" style="2" customWidth="1"/>
    <col min="4094" max="4098" width="9.140625" style="2" hidden="1" customWidth="1"/>
    <col min="4099" max="4099" width="9.85546875" style="2" customWidth="1"/>
    <col min="4100" max="4100" width="7.28515625" style="2" customWidth="1"/>
    <col min="4101" max="4340" width="9.140625" style="2"/>
    <col min="4341" max="4341" width="10.7109375" style="2" customWidth="1"/>
    <col min="4342" max="4342" width="41.42578125" style="2" customWidth="1"/>
    <col min="4343" max="4343" width="26.85546875" style="2" customWidth="1"/>
    <col min="4344" max="4344" width="7.140625" style="2" customWidth="1"/>
    <col min="4345" max="4345" width="12.140625" style="2" customWidth="1"/>
    <col min="4346" max="4346" width="9" style="2" customWidth="1"/>
    <col min="4347" max="4347" width="8.7109375" style="2" customWidth="1"/>
    <col min="4348" max="4348" width="233.28515625" style="2" customWidth="1"/>
    <col min="4349" max="4349" width="46.7109375" style="2" customWidth="1"/>
    <col min="4350" max="4354" width="9.140625" style="2" hidden="1" customWidth="1"/>
    <col min="4355" max="4355" width="9.85546875" style="2" customWidth="1"/>
    <col min="4356" max="4356" width="7.28515625" style="2" customWidth="1"/>
    <col min="4357" max="4596" width="9.140625" style="2"/>
    <col min="4597" max="4597" width="10.7109375" style="2" customWidth="1"/>
    <col min="4598" max="4598" width="41.42578125" style="2" customWidth="1"/>
    <col min="4599" max="4599" width="26.85546875" style="2" customWidth="1"/>
    <col min="4600" max="4600" width="7.140625" style="2" customWidth="1"/>
    <col min="4601" max="4601" width="12.140625" style="2" customWidth="1"/>
    <col min="4602" max="4602" width="9" style="2" customWidth="1"/>
    <col min="4603" max="4603" width="8.7109375" style="2" customWidth="1"/>
    <col min="4604" max="4604" width="233.28515625" style="2" customWidth="1"/>
    <col min="4605" max="4605" width="46.7109375" style="2" customWidth="1"/>
    <col min="4606" max="4610" width="9.140625" style="2" hidden="1" customWidth="1"/>
    <col min="4611" max="4611" width="9.85546875" style="2" customWidth="1"/>
    <col min="4612" max="4612" width="7.28515625" style="2" customWidth="1"/>
    <col min="4613" max="4852" width="9.140625" style="2"/>
    <col min="4853" max="4853" width="10.7109375" style="2" customWidth="1"/>
    <col min="4854" max="4854" width="41.42578125" style="2" customWidth="1"/>
    <col min="4855" max="4855" width="26.85546875" style="2" customWidth="1"/>
    <col min="4856" max="4856" width="7.140625" style="2" customWidth="1"/>
    <col min="4857" max="4857" width="12.140625" style="2" customWidth="1"/>
    <col min="4858" max="4858" width="9" style="2" customWidth="1"/>
    <col min="4859" max="4859" width="8.7109375" style="2" customWidth="1"/>
    <col min="4860" max="4860" width="233.28515625" style="2" customWidth="1"/>
    <col min="4861" max="4861" width="46.7109375" style="2" customWidth="1"/>
    <col min="4862" max="4866" width="9.140625" style="2" hidden="1" customWidth="1"/>
    <col min="4867" max="4867" width="9.85546875" style="2" customWidth="1"/>
    <col min="4868" max="4868" width="7.28515625" style="2" customWidth="1"/>
    <col min="4869" max="5108" width="9.140625" style="2"/>
    <col min="5109" max="5109" width="10.7109375" style="2" customWidth="1"/>
    <col min="5110" max="5110" width="41.42578125" style="2" customWidth="1"/>
    <col min="5111" max="5111" width="26.85546875" style="2" customWidth="1"/>
    <col min="5112" max="5112" width="7.140625" style="2" customWidth="1"/>
    <col min="5113" max="5113" width="12.140625" style="2" customWidth="1"/>
    <col min="5114" max="5114" width="9" style="2" customWidth="1"/>
    <col min="5115" max="5115" width="8.7109375" style="2" customWidth="1"/>
    <col min="5116" max="5116" width="233.28515625" style="2" customWidth="1"/>
    <col min="5117" max="5117" width="46.7109375" style="2" customWidth="1"/>
    <col min="5118" max="5122" width="9.140625" style="2" hidden="1" customWidth="1"/>
    <col min="5123" max="5123" width="9.85546875" style="2" customWidth="1"/>
    <col min="5124" max="5124" width="7.28515625" style="2" customWidth="1"/>
    <col min="5125" max="5364" width="9.140625" style="2"/>
    <col min="5365" max="5365" width="10.7109375" style="2" customWidth="1"/>
    <col min="5366" max="5366" width="41.42578125" style="2" customWidth="1"/>
    <col min="5367" max="5367" width="26.85546875" style="2" customWidth="1"/>
    <col min="5368" max="5368" width="7.140625" style="2" customWidth="1"/>
    <col min="5369" max="5369" width="12.140625" style="2" customWidth="1"/>
    <col min="5370" max="5370" width="9" style="2" customWidth="1"/>
    <col min="5371" max="5371" width="8.7109375" style="2" customWidth="1"/>
    <col min="5372" max="5372" width="233.28515625" style="2" customWidth="1"/>
    <col min="5373" max="5373" width="46.7109375" style="2" customWidth="1"/>
    <col min="5374" max="5378" width="9.140625" style="2" hidden="1" customWidth="1"/>
    <col min="5379" max="5379" width="9.85546875" style="2" customWidth="1"/>
    <col min="5380" max="5380" width="7.28515625" style="2" customWidth="1"/>
    <col min="5381" max="5620" width="9.140625" style="2"/>
    <col min="5621" max="5621" width="10.7109375" style="2" customWidth="1"/>
    <col min="5622" max="5622" width="41.42578125" style="2" customWidth="1"/>
    <col min="5623" max="5623" width="26.85546875" style="2" customWidth="1"/>
    <col min="5624" max="5624" width="7.140625" style="2" customWidth="1"/>
    <col min="5625" max="5625" width="12.140625" style="2" customWidth="1"/>
    <col min="5626" max="5626" width="9" style="2" customWidth="1"/>
    <col min="5627" max="5627" width="8.7109375" style="2" customWidth="1"/>
    <col min="5628" max="5628" width="233.28515625" style="2" customWidth="1"/>
    <col min="5629" max="5629" width="46.7109375" style="2" customWidth="1"/>
    <col min="5630" max="5634" width="9.140625" style="2" hidden="1" customWidth="1"/>
    <col min="5635" max="5635" width="9.85546875" style="2" customWidth="1"/>
    <col min="5636" max="5636" width="7.28515625" style="2" customWidth="1"/>
    <col min="5637" max="5876" width="9.140625" style="2"/>
    <col min="5877" max="5877" width="10.7109375" style="2" customWidth="1"/>
    <col min="5878" max="5878" width="41.42578125" style="2" customWidth="1"/>
    <col min="5879" max="5879" width="26.85546875" style="2" customWidth="1"/>
    <col min="5880" max="5880" width="7.140625" style="2" customWidth="1"/>
    <col min="5881" max="5881" width="12.140625" style="2" customWidth="1"/>
    <col min="5882" max="5882" width="9" style="2" customWidth="1"/>
    <col min="5883" max="5883" width="8.7109375" style="2" customWidth="1"/>
    <col min="5884" max="5884" width="233.28515625" style="2" customWidth="1"/>
    <col min="5885" max="5885" width="46.7109375" style="2" customWidth="1"/>
    <col min="5886" max="5890" width="9.140625" style="2" hidden="1" customWidth="1"/>
    <col min="5891" max="5891" width="9.85546875" style="2" customWidth="1"/>
    <col min="5892" max="5892" width="7.28515625" style="2" customWidth="1"/>
    <col min="5893" max="6132" width="9.140625" style="2"/>
    <col min="6133" max="6133" width="10.7109375" style="2" customWidth="1"/>
    <col min="6134" max="6134" width="41.42578125" style="2" customWidth="1"/>
    <col min="6135" max="6135" width="26.85546875" style="2" customWidth="1"/>
    <col min="6136" max="6136" width="7.140625" style="2" customWidth="1"/>
    <col min="6137" max="6137" width="12.140625" style="2" customWidth="1"/>
    <col min="6138" max="6138" width="9" style="2" customWidth="1"/>
    <col min="6139" max="6139" width="8.7109375" style="2" customWidth="1"/>
    <col min="6140" max="6140" width="233.28515625" style="2" customWidth="1"/>
    <col min="6141" max="6141" width="46.7109375" style="2" customWidth="1"/>
    <col min="6142" max="6146" width="9.140625" style="2" hidden="1" customWidth="1"/>
    <col min="6147" max="6147" width="9.85546875" style="2" customWidth="1"/>
    <col min="6148" max="6148" width="7.28515625" style="2" customWidth="1"/>
    <col min="6149" max="6388" width="9.140625" style="2"/>
    <col min="6389" max="6389" width="10.7109375" style="2" customWidth="1"/>
    <col min="6390" max="6390" width="41.42578125" style="2" customWidth="1"/>
    <col min="6391" max="6391" width="26.85546875" style="2" customWidth="1"/>
    <col min="6392" max="6392" width="7.140625" style="2" customWidth="1"/>
    <col min="6393" max="6393" width="12.140625" style="2" customWidth="1"/>
    <col min="6394" max="6394" width="9" style="2" customWidth="1"/>
    <col min="6395" max="6395" width="8.7109375" style="2" customWidth="1"/>
    <col min="6396" max="6396" width="233.28515625" style="2" customWidth="1"/>
    <col min="6397" max="6397" width="46.7109375" style="2" customWidth="1"/>
    <col min="6398" max="6402" width="9.140625" style="2" hidden="1" customWidth="1"/>
    <col min="6403" max="6403" width="9.85546875" style="2" customWidth="1"/>
    <col min="6404" max="6404" width="7.28515625" style="2" customWidth="1"/>
    <col min="6405" max="6644" width="9.140625" style="2"/>
    <col min="6645" max="6645" width="10.7109375" style="2" customWidth="1"/>
    <col min="6646" max="6646" width="41.42578125" style="2" customWidth="1"/>
    <col min="6647" max="6647" width="26.85546875" style="2" customWidth="1"/>
    <col min="6648" max="6648" width="7.140625" style="2" customWidth="1"/>
    <col min="6649" max="6649" width="12.140625" style="2" customWidth="1"/>
    <col min="6650" max="6650" width="9" style="2" customWidth="1"/>
    <col min="6651" max="6651" width="8.7109375" style="2" customWidth="1"/>
    <col min="6652" max="6652" width="233.28515625" style="2" customWidth="1"/>
    <col min="6653" max="6653" width="46.7109375" style="2" customWidth="1"/>
    <col min="6654" max="6658" width="9.140625" style="2" hidden="1" customWidth="1"/>
    <col min="6659" max="6659" width="9.85546875" style="2" customWidth="1"/>
    <col min="6660" max="6660" width="7.28515625" style="2" customWidth="1"/>
    <col min="6661" max="6900" width="9.140625" style="2"/>
    <col min="6901" max="6901" width="10.7109375" style="2" customWidth="1"/>
    <col min="6902" max="6902" width="41.42578125" style="2" customWidth="1"/>
    <col min="6903" max="6903" width="26.85546875" style="2" customWidth="1"/>
    <col min="6904" max="6904" width="7.140625" style="2" customWidth="1"/>
    <col min="6905" max="6905" width="12.140625" style="2" customWidth="1"/>
    <col min="6906" max="6906" width="9" style="2" customWidth="1"/>
    <col min="6907" max="6907" width="8.7109375" style="2" customWidth="1"/>
    <col min="6908" max="6908" width="233.28515625" style="2" customWidth="1"/>
    <col min="6909" max="6909" width="46.7109375" style="2" customWidth="1"/>
    <col min="6910" max="6914" width="9.140625" style="2" hidden="1" customWidth="1"/>
    <col min="6915" max="6915" width="9.85546875" style="2" customWidth="1"/>
    <col min="6916" max="6916" width="7.28515625" style="2" customWidth="1"/>
    <col min="6917" max="7156" width="9.140625" style="2"/>
    <col min="7157" max="7157" width="10.7109375" style="2" customWidth="1"/>
    <col min="7158" max="7158" width="41.42578125" style="2" customWidth="1"/>
    <col min="7159" max="7159" width="26.85546875" style="2" customWidth="1"/>
    <col min="7160" max="7160" width="7.140625" style="2" customWidth="1"/>
    <col min="7161" max="7161" width="12.140625" style="2" customWidth="1"/>
    <col min="7162" max="7162" width="9" style="2" customWidth="1"/>
    <col min="7163" max="7163" width="8.7109375" style="2" customWidth="1"/>
    <col min="7164" max="7164" width="233.28515625" style="2" customWidth="1"/>
    <col min="7165" max="7165" width="46.7109375" style="2" customWidth="1"/>
    <col min="7166" max="7170" width="9.140625" style="2" hidden="1" customWidth="1"/>
    <col min="7171" max="7171" width="9.85546875" style="2" customWidth="1"/>
    <col min="7172" max="7172" width="7.28515625" style="2" customWidth="1"/>
    <col min="7173" max="7412" width="9.140625" style="2"/>
    <col min="7413" max="7413" width="10.7109375" style="2" customWidth="1"/>
    <col min="7414" max="7414" width="41.42578125" style="2" customWidth="1"/>
    <col min="7415" max="7415" width="26.85546875" style="2" customWidth="1"/>
    <col min="7416" max="7416" width="7.140625" style="2" customWidth="1"/>
    <col min="7417" max="7417" width="12.140625" style="2" customWidth="1"/>
    <col min="7418" max="7418" width="9" style="2" customWidth="1"/>
    <col min="7419" max="7419" width="8.7109375" style="2" customWidth="1"/>
    <col min="7420" max="7420" width="233.28515625" style="2" customWidth="1"/>
    <col min="7421" max="7421" width="46.7109375" style="2" customWidth="1"/>
    <col min="7422" max="7426" width="9.140625" style="2" hidden="1" customWidth="1"/>
    <col min="7427" max="7427" width="9.85546875" style="2" customWidth="1"/>
    <col min="7428" max="7428" width="7.28515625" style="2" customWidth="1"/>
    <col min="7429" max="7668" width="9.140625" style="2"/>
    <col min="7669" max="7669" width="10.7109375" style="2" customWidth="1"/>
    <col min="7670" max="7670" width="41.42578125" style="2" customWidth="1"/>
    <col min="7671" max="7671" width="26.85546875" style="2" customWidth="1"/>
    <col min="7672" max="7672" width="7.140625" style="2" customWidth="1"/>
    <col min="7673" max="7673" width="12.140625" style="2" customWidth="1"/>
    <col min="7674" max="7674" width="9" style="2" customWidth="1"/>
    <col min="7675" max="7675" width="8.7109375" style="2" customWidth="1"/>
    <col min="7676" max="7676" width="233.28515625" style="2" customWidth="1"/>
    <col min="7677" max="7677" width="46.7109375" style="2" customWidth="1"/>
    <col min="7678" max="7682" width="9.140625" style="2" hidden="1" customWidth="1"/>
    <col min="7683" max="7683" width="9.85546875" style="2" customWidth="1"/>
    <col min="7684" max="7684" width="7.28515625" style="2" customWidth="1"/>
    <col min="7685" max="7924" width="9.140625" style="2"/>
    <col min="7925" max="7925" width="10.7109375" style="2" customWidth="1"/>
    <col min="7926" max="7926" width="41.42578125" style="2" customWidth="1"/>
    <col min="7927" max="7927" width="26.85546875" style="2" customWidth="1"/>
    <col min="7928" max="7928" width="7.140625" style="2" customWidth="1"/>
    <col min="7929" max="7929" width="12.140625" style="2" customWidth="1"/>
    <col min="7930" max="7930" width="9" style="2" customWidth="1"/>
    <col min="7931" max="7931" width="8.7109375" style="2" customWidth="1"/>
    <col min="7932" max="7932" width="233.28515625" style="2" customWidth="1"/>
    <col min="7933" max="7933" width="46.7109375" style="2" customWidth="1"/>
    <col min="7934" max="7938" width="9.140625" style="2" hidden="1" customWidth="1"/>
    <col min="7939" max="7939" width="9.85546875" style="2" customWidth="1"/>
    <col min="7940" max="7940" width="7.28515625" style="2" customWidth="1"/>
    <col min="7941" max="8180" width="9.140625" style="2"/>
    <col min="8181" max="8181" width="10.7109375" style="2" customWidth="1"/>
    <col min="8182" max="8182" width="41.42578125" style="2" customWidth="1"/>
    <col min="8183" max="8183" width="26.85546875" style="2" customWidth="1"/>
    <col min="8184" max="8184" width="7.140625" style="2" customWidth="1"/>
    <col min="8185" max="8185" width="12.140625" style="2" customWidth="1"/>
    <col min="8186" max="8186" width="9" style="2" customWidth="1"/>
    <col min="8187" max="8187" width="8.7109375" style="2" customWidth="1"/>
    <col min="8188" max="8188" width="233.28515625" style="2" customWidth="1"/>
    <col min="8189" max="8189" width="46.7109375" style="2" customWidth="1"/>
    <col min="8190" max="8194" width="9.140625" style="2" hidden="1" customWidth="1"/>
    <col min="8195" max="8195" width="9.85546875" style="2" customWidth="1"/>
    <col min="8196" max="8196" width="7.28515625" style="2" customWidth="1"/>
    <col min="8197" max="8436" width="9.140625" style="2"/>
    <col min="8437" max="8437" width="10.7109375" style="2" customWidth="1"/>
    <col min="8438" max="8438" width="41.42578125" style="2" customWidth="1"/>
    <col min="8439" max="8439" width="26.85546875" style="2" customWidth="1"/>
    <col min="8440" max="8440" width="7.140625" style="2" customWidth="1"/>
    <col min="8441" max="8441" width="12.140625" style="2" customWidth="1"/>
    <col min="8442" max="8442" width="9" style="2" customWidth="1"/>
    <col min="8443" max="8443" width="8.7109375" style="2" customWidth="1"/>
    <col min="8444" max="8444" width="233.28515625" style="2" customWidth="1"/>
    <col min="8445" max="8445" width="46.7109375" style="2" customWidth="1"/>
    <col min="8446" max="8450" width="9.140625" style="2" hidden="1" customWidth="1"/>
    <col min="8451" max="8451" width="9.85546875" style="2" customWidth="1"/>
    <col min="8452" max="8452" width="7.28515625" style="2" customWidth="1"/>
    <col min="8453" max="8692" width="9.140625" style="2"/>
    <col min="8693" max="8693" width="10.7109375" style="2" customWidth="1"/>
    <col min="8694" max="8694" width="41.42578125" style="2" customWidth="1"/>
    <col min="8695" max="8695" width="26.85546875" style="2" customWidth="1"/>
    <col min="8696" max="8696" width="7.140625" style="2" customWidth="1"/>
    <col min="8697" max="8697" width="12.140625" style="2" customWidth="1"/>
    <col min="8698" max="8698" width="9" style="2" customWidth="1"/>
    <col min="8699" max="8699" width="8.7109375" style="2" customWidth="1"/>
    <col min="8700" max="8700" width="233.28515625" style="2" customWidth="1"/>
    <col min="8701" max="8701" width="46.7109375" style="2" customWidth="1"/>
    <col min="8702" max="8706" width="9.140625" style="2" hidden="1" customWidth="1"/>
    <col min="8707" max="8707" width="9.85546875" style="2" customWidth="1"/>
    <col min="8708" max="8708" width="7.28515625" style="2" customWidth="1"/>
    <col min="8709" max="8948" width="9.140625" style="2"/>
    <col min="8949" max="8949" width="10.7109375" style="2" customWidth="1"/>
    <col min="8950" max="8950" width="41.42578125" style="2" customWidth="1"/>
    <col min="8951" max="8951" width="26.85546875" style="2" customWidth="1"/>
    <col min="8952" max="8952" width="7.140625" style="2" customWidth="1"/>
    <col min="8953" max="8953" width="12.140625" style="2" customWidth="1"/>
    <col min="8954" max="8954" width="9" style="2" customWidth="1"/>
    <col min="8955" max="8955" width="8.7109375" style="2" customWidth="1"/>
    <col min="8956" max="8956" width="233.28515625" style="2" customWidth="1"/>
    <col min="8957" max="8957" width="46.7109375" style="2" customWidth="1"/>
    <col min="8958" max="8962" width="9.140625" style="2" hidden="1" customWidth="1"/>
    <col min="8963" max="8963" width="9.85546875" style="2" customWidth="1"/>
    <col min="8964" max="8964" width="7.28515625" style="2" customWidth="1"/>
    <col min="8965" max="9204" width="9.140625" style="2"/>
    <col min="9205" max="9205" width="10.7109375" style="2" customWidth="1"/>
    <col min="9206" max="9206" width="41.42578125" style="2" customWidth="1"/>
    <col min="9207" max="9207" width="26.85546875" style="2" customWidth="1"/>
    <col min="9208" max="9208" width="7.140625" style="2" customWidth="1"/>
    <col min="9209" max="9209" width="12.140625" style="2" customWidth="1"/>
    <col min="9210" max="9210" width="9" style="2" customWidth="1"/>
    <col min="9211" max="9211" width="8.7109375" style="2" customWidth="1"/>
    <col min="9212" max="9212" width="233.28515625" style="2" customWidth="1"/>
    <col min="9213" max="9213" width="46.7109375" style="2" customWidth="1"/>
    <col min="9214" max="9218" width="9.140625" style="2" hidden="1" customWidth="1"/>
    <col min="9219" max="9219" width="9.85546875" style="2" customWidth="1"/>
    <col min="9220" max="9220" width="7.28515625" style="2" customWidth="1"/>
    <col min="9221" max="9460" width="9.140625" style="2"/>
    <col min="9461" max="9461" width="10.7109375" style="2" customWidth="1"/>
    <col min="9462" max="9462" width="41.42578125" style="2" customWidth="1"/>
    <col min="9463" max="9463" width="26.85546875" style="2" customWidth="1"/>
    <col min="9464" max="9464" width="7.140625" style="2" customWidth="1"/>
    <col min="9465" max="9465" width="12.140625" style="2" customWidth="1"/>
    <col min="9466" max="9466" width="9" style="2" customWidth="1"/>
    <col min="9467" max="9467" width="8.7109375" style="2" customWidth="1"/>
    <col min="9468" max="9468" width="233.28515625" style="2" customWidth="1"/>
    <col min="9469" max="9469" width="46.7109375" style="2" customWidth="1"/>
    <col min="9470" max="9474" width="9.140625" style="2" hidden="1" customWidth="1"/>
    <col min="9475" max="9475" width="9.85546875" style="2" customWidth="1"/>
    <col min="9476" max="9476" width="7.28515625" style="2" customWidth="1"/>
    <col min="9477" max="9716" width="9.140625" style="2"/>
    <col min="9717" max="9717" width="10.7109375" style="2" customWidth="1"/>
    <col min="9718" max="9718" width="41.42578125" style="2" customWidth="1"/>
    <col min="9719" max="9719" width="26.85546875" style="2" customWidth="1"/>
    <col min="9720" max="9720" width="7.140625" style="2" customWidth="1"/>
    <col min="9721" max="9721" width="12.140625" style="2" customWidth="1"/>
    <col min="9722" max="9722" width="9" style="2" customWidth="1"/>
    <col min="9723" max="9723" width="8.7109375" style="2" customWidth="1"/>
    <col min="9724" max="9724" width="233.28515625" style="2" customWidth="1"/>
    <col min="9725" max="9725" width="46.7109375" style="2" customWidth="1"/>
    <col min="9726" max="9730" width="9.140625" style="2" hidden="1" customWidth="1"/>
    <col min="9731" max="9731" width="9.85546875" style="2" customWidth="1"/>
    <col min="9732" max="9732" width="7.28515625" style="2" customWidth="1"/>
    <col min="9733" max="9972" width="9.140625" style="2"/>
    <col min="9973" max="9973" width="10.7109375" style="2" customWidth="1"/>
    <col min="9974" max="9974" width="41.42578125" style="2" customWidth="1"/>
    <col min="9975" max="9975" width="26.85546875" style="2" customWidth="1"/>
    <col min="9976" max="9976" width="7.140625" style="2" customWidth="1"/>
    <col min="9977" max="9977" width="12.140625" style="2" customWidth="1"/>
    <col min="9978" max="9978" width="9" style="2" customWidth="1"/>
    <col min="9979" max="9979" width="8.7109375" style="2" customWidth="1"/>
    <col min="9980" max="9980" width="233.28515625" style="2" customWidth="1"/>
    <col min="9981" max="9981" width="46.7109375" style="2" customWidth="1"/>
    <col min="9982" max="9986" width="9.140625" style="2" hidden="1" customWidth="1"/>
    <col min="9987" max="9987" width="9.85546875" style="2" customWidth="1"/>
    <col min="9988" max="9988" width="7.28515625" style="2" customWidth="1"/>
    <col min="9989" max="10228" width="9.140625" style="2"/>
    <col min="10229" max="10229" width="10.7109375" style="2" customWidth="1"/>
    <col min="10230" max="10230" width="41.42578125" style="2" customWidth="1"/>
    <col min="10231" max="10231" width="26.85546875" style="2" customWidth="1"/>
    <col min="10232" max="10232" width="7.140625" style="2" customWidth="1"/>
    <col min="10233" max="10233" width="12.140625" style="2" customWidth="1"/>
    <col min="10234" max="10234" width="9" style="2" customWidth="1"/>
    <col min="10235" max="10235" width="8.7109375" style="2" customWidth="1"/>
    <col min="10236" max="10236" width="233.28515625" style="2" customWidth="1"/>
    <col min="10237" max="10237" width="46.7109375" style="2" customWidth="1"/>
    <col min="10238" max="10242" width="9.140625" style="2" hidden="1" customWidth="1"/>
    <col min="10243" max="10243" width="9.85546875" style="2" customWidth="1"/>
    <col min="10244" max="10244" width="7.28515625" style="2" customWidth="1"/>
    <col min="10245" max="10484" width="9.140625" style="2"/>
    <col min="10485" max="10485" width="10.7109375" style="2" customWidth="1"/>
    <col min="10486" max="10486" width="41.42578125" style="2" customWidth="1"/>
    <col min="10487" max="10487" width="26.85546875" style="2" customWidth="1"/>
    <col min="10488" max="10488" width="7.140625" style="2" customWidth="1"/>
    <col min="10489" max="10489" width="12.140625" style="2" customWidth="1"/>
    <col min="10490" max="10490" width="9" style="2" customWidth="1"/>
    <col min="10491" max="10491" width="8.7109375" style="2" customWidth="1"/>
    <col min="10492" max="10492" width="233.28515625" style="2" customWidth="1"/>
    <col min="10493" max="10493" width="46.7109375" style="2" customWidth="1"/>
    <col min="10494" max="10498" width="9.140625" style="2" hidden="1" customWidth="1"/>
    <col min="10499" max="10499" width="9.85546875" style="2" customWidth="1"/>
    <col min="10500" max="10500" width="7.28515625" style="2" customWidth="1"/>
    <col min="10501" max="10740" width="9.140625" style="2"/>
    <col min="10741" max="10741" width="10.7109375" style="2" customWidth="1"/>
    <col min="10742" max="10742" width="41.42578125" style="2" customWidth="1"/>
    <col min="10743" max="10743" width="26.85546875" style="2" customWidth="1"/>
    <col min="10744" max="10744" width="7.140625" style="2" customWidth="1"/>
    <col min="10745" max="10745" width="12.140625" style="2" customWidth="1"/>
    <col min="10746" max="10746" width="9" style="2" customWidth="1"/>
    <col min="10747" max="10747" width="8.7109375" style="2" customWidth="1"/>
    <col min="10748" max="10748" width="233.28515625" style="2" customWidth="1"/>
    <col min="10749" max="10749" width="46.7109375" style="2" customWidth="1"/>
    <col min="10750" max="10754" width="9.140625" style="2" hidden="1" customWidth="1"/>
    <col min="10755" max="10755" width="9.85546875" style="2" customWidth="1"/>
    <col min="10756" max="10756" width="7.28515625" style="2" customWidth="1"/>
    <col min="10757" max="10996" width="9.140625" style="2"/>
    <col min="10997" max="10997" width="10.7109375" style="2" customWidth="1"/>
    <col min="10998" max="10998" width="41.42578125" style="2" customWidth="1"/>
    <col min="10999" max="10999" width="26.85546875" style="2" customWidth="1"/>
    <col min="11000" max="11000" width="7.140625" style="2" customWidth="1"/>
    <col min="11001" max="11001" width="12.140625" style="2" customWidth="1"/>
    <col min="11002" max="11002" width="9" style="2" customWidth="1"/>
    <col min="11003" max="11003" width="8.7109375" style="2" customWidth="1"/>
    <col min="11004" max="11004" width="233.28515625" style="2" customWidth="1"/>
    <col min="11005" max="11005" width="46.7109375" style="2" customWidth="1"/>
    <col min="11006" max="11010" width="9.140625" style="2" hidden="1" customWidth="1"/>
    <col min="11011" max="11011" width="9.85546875" style="2" customWidth="1"/>
    <col min="11012" max="11012" width="7.28515625" style="2" customWidth="1"/>
    <col min="11013" max="11252" width="9.140625" style="2"/>
    <col min="11253" max="11253" width="10.7109375" style="2" customWidth="1"/>
    <col min="11254" max="11254" width="41.42578125" style="2" customWidth="1"/>
    <col min="11255" max="11255" width="26.85546875" style="2" customWidth="1"/>
    <col min="11256" max="11256" width="7.140625" style="2" customWidth="1"/>
    <col min="11257" max="11257" width="12.140625" style="2" customWidth="1"/>
    <col min="11258" max="11258" width="9" style="2" customWidth="1"/>
    <col min="11259" max="11259" width="8.7109375" style="2" customWidth="1"/>
    <col min="11260" max="11260" width="233.28515625" style="2" customWidth="1"/>
    <col min="11261" max="11261" width="46.7109375" style="2" customWidth="1"/>
    <col min="11262" max="11266" width="9.140625" style="2" hidden="1" customWidth="1"/>
    <col min="11267" max="11267" width="9.85546875" style="2" customWidth="1"/>
    <col min="11268" max="11268" width="7.28515625" style="2" customWidth="1"/>
    <col min="11269" max="11508" width="9.140625" style="2"/>
    <col min="11509" max="11509" width="10.7109375" style="2" customWidth="1"/>
    <col min="11510" max="11510" width="41.42578125" style="2" customWidth="1"/>
    <col min="11511" max="11511" width="26.85546875" style="2" customWidth="1"/>
    <col min="11512" max="11512" width="7.140625" style="2" customWidth="1"/>
    <col min="11513" max="11513" width="12.140625" style="2" customWidth="1"/>
    <col min="11514" max="11514" width="9" style="2" customWidth="1"/>
    <col min="11515" max="11515" width="8.7109375" style="2" customWidth="1"/>
    <col min="11516" max="11516" width="233.28515625" style="2" customWidth="1"/>
    <col min="11517" max="11517" width="46.7109375" style="2" customWidth="1"/>
    <col min="11518" max="11522" width="9.140625" style="2" hidden="1" customWidth="1"/>
    <col min="11523" max="11523" width="9.85546875" style="2" customWidth="1"/>
    <col min="11524" max="11524" width="7.28515625" style="2" customWidth="1"/>
    <col min="11525" max="11764" width="9.140625" style="2"/>
    <col min="11765" max="11765" width="10.7109375" style="2" customWidth="1"/>
    <col min="11766" max="11766" width="41.42578125" style="2" customWidth="1"/>
    <col min="11767" max="11767" width="26.85546875" style="2" customWidth="1"/>
    <col min="11768" max="11768" width="7.140625" style="2" customWidth="1"/>
    <col min="11769" max="11769" width="12.140625" style="2" customWidth="1"/>
    <col min="11770" max="11770" width="9" style="2" customWidth="1"/>
    <col min="11771" max="11771" width="8.7109375" style="2" customWidth="1"/>
    <col min="11772" max="11772" width="233.28515625" style="2" customWidth="1"/>
    <col min="11773" max="11773" width="46.7109375" style="2" customWidth="1"/>
    <col min="11774" max="11778" width="9.140625" style="2" hidden="1" customWidth="1"/>
    <col min="11779" max="11779" width="9.85546875" style="2" customWidth="1"/>
    <col min="11780" max="11780" width="7.28515625" style="2" customWidth="1"/>
    <col min="11781" max="12020" width="9.140625" style="2"/>
    <col min="12021" max="12021" width="10.7109375" style="2" customWidth="1"/>
    <col min="12022" max="12022" width="41.42578125" style="2" customWidth="1"/>
    <col min="12023" max="12023" width="26.85546875" style="2" customWidth="1"/>
    <col min="12024" max="12024" width="7.140625" style="2" customWidth="1"/>
    <col min="12025" max="12025" width="12.140625" style="2" customWidth="1"/>
    <col min="12026" max="12026" width="9" style="2" customWidth="1"/>
    <col min="12027" max="12027" width="8.7109375" style="2" customWidth="1"/>
    <col min="12028" max="12028" width="233.28515625" style="2" customWidth="1"/>
    <col min="12029" max="12029" width="46.7109375" style="2" customWidth="1"/>
    <col min="12030" max="12034" width="9.140625" style="2" hidden="1" customWidth="1"/>
    <col min="12035" max="12035" width="9.85546875" style="2" customWidth="1"/>
    <col min="12036" max="12036" width="7.28515625" style="2" customWidth="1"/>
    <col min="12037" max="12276" width="9.140625" style="2"/>
    <col min="12277" max="12277" width="10.7109375" style="2" customWidth="1"/>
    <col min="12278" max="12278" width="41.42578125" style="2" customWidth="1"/>
    <col min="12279" max="12279" width="26.85546875" style="2" customWidth="1"/>
    <col min="12280" max="12280" width="7.140625" style="2" customWidth="1"/>
    <col min="12281" max="12281" width="12.140625" style="2" customWidth="1"/>
    <col min="12282" max="12282" width="9" style="2" customWidth="1"/>
    <col min="12283" max="12283" width="8.7109375" style="2" customWidth="1"/>
    <col min="12284" max="12284" width="233.28515625" style="2" customWidth="1"/>
    <col min="12285" max="12285" width="46.7109375" style="2" customWidth="1"/>
    <col min="12286" max="12290" width="9.140625" style="2" hidden="1" customWidth="1"/>
    <col min="12291" max="12291" width="9.85546875" style="2" customWidth="1"/>
    <col min="12292" max="12292" width="7.28515625" style="2" customWidth="1"/>
    <col min="12293" max="12532" width="9.140625" style="2"/>
    <col min="12533" max="12533" width="10.7109375" style="2" customWidth="1"/>
    <col min="12534" max="12534" width="41.42578125" style="2" customWidth="1"/>
    <col min="12535" max="12535" width="26.85546875" style="2" customWidth="1"/>
    <col min="12536" max="12536" width="7.140625" style="2" customWidth="1"/>
    <col min="12537" max="12537" width="12.140625" style="2" customWidth="1"/>
    <col min="12538" max="12538" width="9" style="2" customWidth="1"/>
    <col min="12539" max="12539" width="8.7109375" style="2" customWidth="1"/>
    <col min="12540" max="12540" width="233.28515625" style="2" customWidth="1"/>
    <col min="12541" max="12541" width="46.7109375" style="2" customWidth="1"/>
    <col min="12542" max="12546" width="9.140625" style="2" hidden="1" customWidth="1"/>
    <col min="12547" max="12547" width="9.85546875" style="2" customWidth="1"/>
    <col min="12548" max="12548" width="7.28515625" style="2" customWidth="1"/>
    <col min="12549" max="12788" width="9.140625" style="2"/>
    <col min="12789" max="12789" width="10.7109375" style="2" customWidth="1"/>
    <col min="12790" max="12790" width="41.42578125" style="2" customWidth="1"/>
    <col min="12791" max="12791" width="26.85546875" style="2" customWidth="1"/>
    <col min="12792" max="12792" width="7.140625" style="2" customWidth="1"/>
    <col min="12793" max="12793" width="12.140625" style="2" customWidth="1"/>
    <col min="12794" max="12794" width="9" style="2" customWidth="1"/>
    <col min="12795" max="12795" width="8.7109375" style="2" customWidth="1"/>
    <col min="12796" max="12796" width="233.28515625" style="2" customWidth="1"/>
    <col min="12797" max="12797" width="46.7109375" style="2" customWidth="1"/>
    <col min="12798" max="12802" width="9.140625" style="2" hidden="1" customWidth="1"/>
    <col min="12803" max="12803" width="9.85546875" style="2" customWidth="1"/>
    <col min="12804" max="12804" width="7.28515625" style="2" customWidth="1"/>
    <col min="12805" max="13044" width="9.140625" style="2"/>
    <col min="13045" max="13045" width="10.7109375" style="2" customWidth="1"/>
    <col min="13046" max="13046" width="41.42578125" style="2" customWidth="1"/>
    <col min="13047" max="13047" width="26.85546875" style="2" customWidth="1"/>
    <col min="13048" max="13048" width="7.140625" style="2" customWidth="1"/>
    <col min="13049" max="13049" width="12.140625" style="2" customWidth="1"/>
    <col min="13050" max="13050" width="9" style="2" customWidth="1"/>
    <col min="13051" max="13051" width="8.7109375" style="2" customWidth="1"/>
    <col min="13052" max="13052" width="233.28515625" style="2" customWidth="1"/>
    <col min="13053" max="13053" width="46.7109375" style="2" customWidth="1"/>
    <col min="13054" max="13058" width="9.140625" style="2" hidden="1" customWidth="1"/>
    <col min="13059" max="13059" width="9.85546875" style="2" customWidth="1"/>
    <col min="13060" max="13060" width="7.28515625" style="2" customWidth="1"/>
    <col min="13061" max="13300" width="9.140625" style="2"/>
    <col min="13301" max="13301" width="10.7109375" style="2" customWidth="1"/>
    <col min="13302" max="13302" width="41.42578125" style="2" customWidth="1"/>
    <col min="13303" max="13303" width="26.85546875" style="2" customWidth="1"/>
    <col min="13304" max="13304" width="7.140625" style="2" customWidth="1"/>
    <col min="13305" max="13305" width="12.140625" style="2" customWidth="1"/>
    <col min="13306" max="13306" width="9" style="2" customWidth="1"/>
    <col min="13307" max="13307" width="8.7109375" style="2" customWidth="1"/>
    <col min="13308" max="13308" width="233.28515625" style="2" customWidth="1"/>
    <col min="13309" max="13309" width="46.7109375" style="2" customWidth="1"/>
    <col min="13310" max="13314" width="9.140625" style="2" hidden="1" customWidth="1"/>
    <col min="13315" max="13315" width="9.85546875" style="2" customWidth="1"/>
    <col min="13316" max="13316" width="7.28515625" style="2" customWidth="1"/>
    <col min="13317" max="13556" width="9.140625" style="2"/>
    <col min="13557" max="13557" width="10.7109375" style="2" customWidth="1"/>
    <col min="13558" max="13558" width="41.42578125" style="2" customWidth="1"/>
    <col min="13559" max="13559" width="26.85546875" style="2" customWidth="1"/>
    <col min="13560" max="13560" width="7.140625" style="2" customWidth="1"/>
    <col min="13561" max="13561" width="12.140625" style="2" customWidth="1"/>
    <col min="13562" max="13562" width="9" style="2" customWidth="1"/>
    <col min="13563" max="13563" width="8.7109375" style="2" customWidth="1"/>
    <col min="13564" max="13564" width="233.28515625" style="2" customWidth="1"/>
    <col min="13565" max="13565" width="46.7109375" style="2" customWidth="1"/>
    <col min="13566" max="13570" width="9.140625" style="2" hidden="1" customWidth="1"/>
    <col min="13571" max="13571" width="9.85546875" style="2" customWidth="1"/>
    <col min="13572" max="13572" width="7.28515625" style="2" customWidth="1"/>
    <col min="13573" max="13812" width="9.140625" style="2"/>
    <col min="13813" max="13813" width="10.7109375" style="2" customWidth="1"/>
    <col min="13814" max="13814" width="41.42578125" style="2" customWidth="1"/>
    <col min="13815" max="13815" width="26.85546875" style="2" customWidth="1"/>
    <col min="13816" max="13816" width="7.140625" style="2" customWidth="1"/>
    <col min="13817" max="13817" width="12.140625" style="2" customWidth="1"/>
    <col min="13818" max="13818" width="9" style="2" customWidth="1"/>
    <col min="13819" max="13819" width="8.7109375" style="2" customWidth="1"/>
    <col min="13820" max="13820" width="233.28515625" style="2" customWidth="1"/>
    <col min="13821" max="13821" width="46.7109375" style="2" customWidth="1"/>
    <col min="13822" max="13826" width="9.140625" style="2" hidden="1" customWidth="1"/>
    <col min="13827" max="13827" width="9.85546875" style="2" customWidth="1"/>
    <col min="13828" max="13828" width="7.28515625" style="2" customWidth="1"/>
    <col min="13829" max="14068" width="9.140625" style="2"/>
    <col min="14069" max="14069" width="10.7109375" style="2" customWidth="1"/>
    <col min="14070" max="14070" width="41.42578125" style="2" customWidth="1"/>
    <col min="14071" max="14071" width="26.85546875" style="2" customWidth="1"/>
    <col min="14072" max="14072" width="7.140625" style="2" customWidth="1"/>
    <col min="14073" max="14073" width="12.140625" style="2" customWidth="1"/>
    <col min="14074" max="14074" width="9" style="2" customWidth="1"/>
    <col min="14075" max="14075" width="8.7109375" style="2" customWidth="1"/>
    <col min="14076" max="14076" width="233.28515625" style="2" customWidth="1"/>
    <col min="14077" max="14077" width="46.7109375" style="2" customWidth="1"/>
    <col min="14078" max="14082" width="9.140625" style="2" hidden="1" customWidth="1"/>
    <col min="14083" max="14083" width="9.85546875" style="2" customWidth="1"/>
    <col min="14084" max="14084" width="7.28515625" style="2" customWidth="1"/>
    <col min="14085" max="14324" width="9.140625" style="2"/>
    <col min="14325" max="14325" width="10.7109375" style="2" customWidth="1"/>
    <col min="14326" max="14326" width="41.42578125" style="2" customWidth="1"/>
    <col min="14327" max="14327" width="26.85546875" style="2" customWidth="1"/>
    <col min="14328" max="14328" width="7.140625" style="2" customWidth="1"/>
    <col min="14329" max="14329" width="12.140625" style="2" customWidth="1"/>
    <col min="14330" max="14330" width="9" style="2" customWidth="1"/>
    <col min="14331" max="14331" width="8.7109375" style="2" customWidth="1"/>
    <col min="14332" max="14332" width="233.28515625" style="2" customWidth="1"/>
    <col min="14333" max="14333" width="46.7109375" style="2" customWidth="1"/>
    <col min="14334" max="14338" width="9.140625" style="2" hidden="1" customWidth="1"/>
    <col min="14339" max="14339" width="9.85546875" style="2" customWidth="1"/>
    <col min="14340" max="14340" width="7.28515625" style="2" customWidth="1"/>
    <col min="14341" max="14580" width="9.140625" style="2"/>
    <col min="14581" max="14581" width="10.7109375" style="2" customWidth="1"/>
    <col min="14582" max="14582" width="41.42578125" style="2" customWidth="1"/>
    <col min="14583" max="14583" width="26.85546875" style="2" customWidth="1"/>
    <col min="14584" max="14584" width="7.140625" style="2" customWidth="1"/>
    <col min="14585" max="14585" width="12.140625" style="2" customWidth="1"/>
    <col min="14586" max="14586" width="9" style="2" customWidth="1"/>
    <col min="14587" max="14587" width="8.7109375" style="2" customWidth="1"/>
    <col min="14588" max="14588" width="233.28515625" style="2" customWidth="1"/>
    <col min="14589" max="14589" width="46.7109375" style="2" customWidth="1"/>
    <col min="14590" max="14594" width="9.140625" style="2" hidden="1" customWidth="1"/>
    <col min="14595" max="14595" width="9.85546875" style="2" customWidth="1"/>
    <col min="14596" max="14596" width="7.28515625" style="2" customWidth="1"/>
    <col min="14597" max="14836" width="9.140625" style="2"/>
    <col min="14837" max="14837" width="10.7109375" style="2" customWidth="1"/>
    <col min="14838" max="14838" width="41.42578125" style="2" customWidth="1"/>
    <col min="14839" max="14839" width="26.85546875" style="2" customWidth="1"/>
    <col min="14840" max="14840" width="7.140625" style="2" customWidth="1"/>
    <col min="14841" max="14841" width="12.140625" style="2" customWidth="1"/>
    <col min="14842" max="14842" width="9" style="2" customWidth="1"/>
    <col min="14843" max="14843" width="8.7109375" style="2" customWidth="1"/>
    <col min="14844" max="14844" width="233.28515625" style="2" customWidth="1"/>
    <col min="14845" max="14845" width="46.7109375" style="2" customWidth="1"/>
    <col min="14846" max="14850" width="9.140625" style="2" hidden="1" customWidth="1"/>
    <col min="14851" max="14851" width="9.85546875" style="2" customWidth="1"/>
    <col min="14852" max="14852" width="7.28515625" style="2" customWidth="1"/>
    <col min="14853" max="15092" width="9.140625" style="2"/>
    <col min="15093" max="15093" width="10.7109375" style="2" customWidth="1"/>
    <col min="15094" max="15094" width="41.42578125" style="2" customWidth="1"/>
    <col min="15095" max="15095" width="26.85546875" style="2" customWidth="1"/>
    <col min="15096" max="15096" width="7.140625" style="2" customWidth="1"/>
    <col min="15097" max="15097" width="12.140625" style="2" customWidth="1"/>
    <col min="15098" max="15098" width="9" style="2" customWidth="1"/>
    <col min="15099" max="15099" width="8.7109375" style="2" customWidth="1"/>
    <col min="15100" max="15100" width="233.28515625" style="2" customWidth="1"/>
    <col min="15101" max="15101" width="46.7109375" style="2" customWidth="1"/>
    <col min="15102" max="15106" width="9.140625" style="2" hidden="1" customWidth="1"/>
    <col min="15107" max="15107" width="9.85546875" style="2" customWidth="1"/>
    <col min="15108" max="15108" width="7.28515625" style="2" customWidth="1"/>
    <col min="15109" max="15348" width="9.140625" style="2"/>
    <col min="15349" max="15349" width="10.7109375" style="2" customWidth="1"/>
    <col min="15350" max="15350" width="41.42578125" style="2" customWidth="1"/>
    <col min="15351" max="15351" width="26.85546875" style="2" customWidth="1"/>
    <col min="15352" max="15352" width="7.140625" style="2" customWidth="1"/>
    <col min="15353" max="15353" width="12.140625" style="2" customWidth="1"/>
    <col min="15354" max="15354" width="9" style="2" customWidth="1"/>
    <col min="15355" max="15355" width="8.7109375" style="2" customWidth="1"/>
    <col min="15356" max="15356" width="233.28515625" style="2" customWidth="1"/>
    <col min="15357" max="15357" width="46.7109375" style="2" customWidth="1"/>
    <col min="15358" max="15362" width="9.140625" style="2" hidden="1" customWidth="1"/>
    <col min="15363" max="15363" width="9.85546875" style="2" customWidth="1"/>
    <col min="15364" max="15364" width="7.28515625" style="2" customWidth="1"/>
    <col min="15365" max="15604" width="9.140625" style="2"/>
    <col min="15605" max="15605" width="10.7109375" style="2" customWidth="1"/>
    <col min="15606" max="15606" width="41.42578125" style="2" customWidth="1"/>
    <col min="15607" max="15607" width="26.85546875" style="2" customWidth="1"/>
    <col min="15608" max="15608" width="7.140625" style="2" customWidth="1"/>
    <col min="15609" max="15609" width="12.140625" style="2" customWidth="1"/>
    <col min="15610" max="15610" width="9" style="2" customWidth="1"/>
    <col min="15611" max="15611" width="8.7109375" style="2" customWidth="1"/>
    <col min="15612" max="15612" width="233.28515625" style="2" customWidth="1"/>
    <col min="15613" max="15613" width="46.7109375" style="2" customWidth="1"/>
    <col min="15614" max="15618" width="9.140625" style="2" hidden="1" customWidth="1"/>
    <col min="15619" max="15619" width="9.85546875" style="2" customWidth="1"/>
    <col min="15620" max="15620" width="7.28515625" style="2" customWidth="1"/>
    <col min="15621" max="15860" width="9.140625" style="2"/>
    <col min="15861" max="15861" width="10.7109375" style="2" customWidth="1"/>
    <col min="15862" max="15862" width="41.42578125" style="2" customWidth="1"/>
    <col min="15863" max="15863" width="26.85546875" style="2" customWidth="1"/>
    <col min="15864" max="15864" width="7.140625" style="2" customWidth="1"/>
    <col min="15865" max="15865" width="12.140625" style="2" customWidth="1"/>
    <col min="15866" max="15866" width="9" style="2" customWidth="1"/>
    <col min="15867" max="15867" width="8.7109375" style="2" customWidth="1"/>
    <col min="15868" max="15868" width="233.28515625" style="2" customWidth="1"/>
    <col min="15869" max="15869" width="46.7109375" style="2" customWidth="1"/>
    <col min="15870" max="15874" width="9.140625" style="2" hidden="1" customWidth="1"/>
    <col min="15875" max="15875" width="9.85546875" style="2" customWidth="1"/>
    <col min="15876" max="15876" width="7.28515625" style="2" customWidth="1"/>
    <col min="15877" max="16116" width="9.140625" style="2"/>
    <col min="16117" max="16117" width="10.7109375" style="2" customWidth="1"/>
    <col min="16118" max="16118" width="41.42578125" style="2" customWidth="1"/>
    <col min="16119" max="16119" width="26.85546875" style="2" customWidth="1"/>
    <col min="16120" max="16120" width="7.140625" style="2" customWidth="1"/>
    <col min="16121" max="16121" width="12.140625" style="2" customWidth="1"/>
    <col min="16122" max="16122" width="9" style="2" customWidth="1"/>
    <col min="16123" max="16123" width="8.7109375" style="2" customWidth="1"/>
    <col min="16124" max="16124" width="233.28515625" style="2" customWidth="1"/>
    <col min="16125" max="16125" width="46.7109375" style="2" customWidth="1"/>
    <col min="16126" max="16130" width="9.140625" style="2" hidden="1" customWidth="1"/>
    <col min="16131" max="16131" width="9.85546875" style="2" customWidth="1"/>
    <col min="16132" max="16132" width="7.28515625" style="2" customWidth="1"/>
    <col min="16133" max="16384" width="9.140625" style="2"/>
  </cols>
  <sheetData>
    <row r="1" spans="1:11" ht="43.9" customHeight="1" x14ac:dyDescent="0.25">
      <c r="A1" s="67"/>
      <c r="B1" s="132"/>
      <c r="C1" s="55"/>
      <c r="D1" s="55"/>
      <c r="E1" s="55"/>
      <c r="F1" s="55"/>
      <c r="G1" s="68"/>
      <c r="H1" s="184" t="s">
        <v>325</v>
      </c>
    </row>
    <row r="2" spans="1:11" ht="28.9" customHeight="1" x14ac:dyDescent="0.25">
      <c r="A2" s="67"/>
      <c r="B2" s="132"/>
      <c r="C2" s="55"/>
      <c r="D2" s="55"/>
      <c r="E2" s="55"/>
      <c r="F2" s="55"/>
      <c r="G2" s="68"/>
      <c r="H2" s="27"/>
    </row>
    <row r="3" spans="1:11" x14ac:dyDescent="0.25">
      <c r="A3" s="237" t="s">
        <v>79</v>
      </c>
      <c r="B3" s="238"/>
      <c r="C3" s="238"/>
      <c r="D3" s="238"/>
      <c r="E3" s="238"/>
      <c r="F3" s="238"/>
      <c r="G3" s="238"/>
      <c r="H3" s="238"/>
    </row>
    <row r="4" spans="1:11" ht="62.25" customHeight="1" x14ac:dyDescent="0.25">
      <c r="A4" s="239" t="s">
        <v>519</v>
      </c>
      <c r="B4" s="240"/>
      <c r="C4" s="240"/>
      <c r="D4" s="240"/>
      <c r="E4" s="240"/>
      <c r="F4" s="240"/>
      <c r="G4" s="240"/>
      <c r="H4" s="240"/>
    </row>
    <row r="5" spans="1:11" ht="29.25" customHeight="1" x14ac:dyDescent="0.25">
      <c r="A5" s="237" t="s">
        <v>80</v>
      </c>
      <c r="B5" s="238"/>
      <c r="C5" s="238"/>
      <c r="D5" s="238"/>
      <c r="E5" s="238"/>
      <c r="F5" s="238"/>
      <c r="G5" s="238"/>
      <c r="H5" s="238"/>
    </row>
    <row r="6" spans="1:11" ht="99" customHeight="1" x14ac:dyDescent="0.25">
      <c r="A6" s="241" t="s">
        <v>50</v>
      </c>
      <c r="B6" s="243" t="s">
        <v>81</v>
      </c>
      <c r="C6" s="241" t="s">
        <v>82</v>
      </c>
      <c r="D6" s="243" t="s">
        <v>314</v>
      </c>
      <c r="E6" s="241" t="s">
        <v>350</v>
      </c>
      <c r="F6" s="241"/>
      <c r="G6" s="241" t="s">
        <v>83</v>
      </c>
      <c r="H6" s="241" t="s">
        <v>84</v>
      </c>
      <c r="I6" s="254" t="s">
        <v>481</v>
      </c>
    </row>
    <row r="7" spans="1:11" ht="120" customHeight="1" x14ac:dyDescent="0.25">
      <c r="A7" s="242"/>
      <c r="B7" s="244"/>
      <c r="C7" s="241"/>
      <c r="D7" s="244"/>
      <c r="E7" s="69" t="s">
        <v>241</v>
      </c>
      <c r="F7" s="69" t="s">
        <v>85</v>
      </c>
      <c r="G7" s="241"/>
      <c r="H7" s="241"/>
      <c r="I7" s="254"/>
    </row>
    <row r="8" spans="1:11" s="149" customFormat="1" ht="18" customHeight="1" x14ac:dyDescent="0.25">
      <c r="A8" s="182">
        <v>1</v>
      </c>
      <c r="B8" s="182">
        <v>2</v>
      </c>
      <c r="C8" s="182">
        <v>3</v>
      </c>
      <c r="D8" s="182"/>
      <c r="E8" s="182">
        <v>4</v>
      </c>
      <c r="F8" s="182">
        <v>5</v>
      </c>
      <c r="G8" s="182">
        <v>6</v>
      </c>
      <c r="H8" s="182">
        <v>7</v>
      </c>
      <c r="I8" s="40"/>
      <c r="J8" s="148"/>
      <c r="K8" s="148"/>
    </row>
    <row r="9" spans="1:11" ht="28.5" customHeight="1" x14ac:dyDescent="0.25">
      <c r="A9" s="182" t="s">
        <v>0</v>
      </c>
      <c r="B9" s="251" t="s">
        <v>9</v>
      </c>
      <c r="C9" s="252"/>
      <c r="D9" s="252"/>
      <c r="E9" s="252"/>
      <c r="F9" s="252"/>
      <c r="G9" s="252"/>
      <c r="H9" s="253"/>
      <c r="I9" s="40"/>
    </row>
    <row r="10" spans="1:11" s="45" customFormat="1" ht="174.75" customHeight="1" x14ac:dyDescent="0.25">
      <c r="A10" s="182" t="s">
        <v>1</v>
      </c>
      <c r="B10" s="178" t="s">
        <v>17</v>
      </c>
      <c r="C10" s="182" t="s">
        <v>470</v>
      </c>
      <c r="D10" s="182" t="s">
        <v>315</v>
      </c>
      <c r="E10" s="182" t="s">
        <v>483</v>
      </c>
      <c r="F10" s="77" t="s">
        <v>525</v>
      </c>
      <c r="G10" s="42" t="s">
        <v>518</v>
      </c>
      <c r="H10" s="182"/>
      <c r="I10" s="44" t="s">
        <v>459</v>
      </c>
      <c r="J10" s="41"/>
      <c r="K10" s="41"/>
    </row>
    <row r="11" spans="1:11" s="47" customFormat="1" ht="219.75" customHeight="1" x14ac:dyDescent="0.25">
      <c r="A11" s="182" t="s">
        <v>2</v>
      </c>
      <c r="B11" s="77" t="s">
        <v>18</v>
      </c>
      <c r="C11" s="182" t="s">
        <v>86</v>
      </c>
      <c r="D11" s="182" t="s">
        <v>315</v>
      </c>
      <c r="E11" s="182" t="s">
        <v>485</v>
      </c>
      <c r="F11" s="77" t="s">
        <v>526</v>
      </c>
      <c r="G11" s="42" t="s">
        <v>518</v>
      </c>
      <c r="H11" s="182"/>
      <c r="I11" s="46" t="s">
        <v>431</v>
      </c>
      <c r="J11" s="41"/>
      <c r="K11" s="41"/>
    </row>
    <row r="12" spans="1:11" s="47" customFormat="1" ht="311.25" customHeight="1" x14ac:dyDescent="0.25">
      <c r="A12" s="182" t="s">
        <v>19</v>
      </c>
      <c r="B12" s="77" t="s">
        <v>20</v>
      </c>
      <c r="C12" s="182" t="s">
        <v>87</v>
      </c>
      <c r="D12" s="182" t="s">
        <v>316</v>
      </c>
      <c r="E12" s="182" t="s">
        <v>484</v>
      </c>
      <c r="F12" s="77" t="s">
        <v>532</v>
      </c>
      <c r="G12" s="42" t="s">
        <v>518</v>
      </c>
      <c r="H12" s="77"/>
      <c r="I12" s="46" t="s">
        <v>431</v>
      </c>
      <c r="J12" s="41"/>
      <c r="K12" s="41"/>
    </row>
    <row r="13" spans="1:11" s="47" customFormat="1" ht="409.5" hidden="1" customHeight="1" x14ac:dyDescent="0.25">
      <c r="A13" s="233"/>
      <c r="B13" s="186"/>
      <c r="C13" s="233"/>
      <c r="D13" s="233"/>
      <c r="E13" s="233"/>
      <c r="F13" s="235"/>
      <c r="G13" s="234"/>
      <c r="H13" s="225"/>
      <c r="I13" s="46" t="s">
        <v>431</v>
      </c>
      <c r="J13" s="41"/>
      <c r="K13" s="41"/>
    </row>
    <row r="14" spans="1:11" s="47" customFormat="1" ht="24.75" hidden="1" customHeight="1" x14ac:dyDescent="0.25">
      <c r="A14" s="233"/>
      <c r="B14" s="186"/>
      <c r="C14" s="233"/>
      <c r="D14" s="233"/>
      <c r="E14" s="233"/>
      <c r="F14" s="235"/>
      <c r="G14" s="234"/>
      <c r="H14" s="225"/>
      <c r="I14" s="144" t="s">
        <v>431</v>
      </c>
      <c r="J14" s="41"/>
      <c r="K14" s="41"/>
    </row>
    <row r="15" spans="1:11" s="171" customFormat="1" ht="163.5" customHeight="1" x14ac:dyDescent="0.25">
      <c r="A15" s="182" t="s">
        <v>161</v>
      </c>
      <c r="B15" s="77" t="s">
        <v>471</v>
      </c>
      <c r="C15" s="182" t="s">
        <v>403</v>
      </c>
      <c r="D15" s="182" t="s">
        <v>404</v>
      </c>
      <c r="E15" s="182" t="s">
        <v>351</v>
      </c>
      <c r="F15" s="191" t="s">
        <v>562</v>
      </c>
      <c r="G15" s="42"/>
      <c r="H15" s="182" t="s">
        <v>561</v>
      </c>
      <c r="I15" s="146" t="s">
        <v>513</v>
      </c>
      <c r="J15" s="170"/>
      <c r="K15" s="170"/>
    </row>
    <row r="16" spans="1:11" s="45" customFormat="1" ht="53.25" customHeight="1" x14ac:dyDescent="0.25">
      <c r="A16" s="182" t="s">
        <v>3</v>
      </c>
      <c r="B16" s="236" t="s">
        <v>22</v>
      </c>
      <c r="C16" s="236"/>
      <c r="D16" s="236"/>
      <c r="E16" s="236"/>
      <c r="F16" s="236"/>
      <c r="G16" s="236"/>
      <c r="H16" s="236"/>
      <c r="I16" s="46"/>
      <c r="J16" s="41"/>
      <c r="K16" s="41"/>
    </row>
    <row r="17" spans="1:11" s="47" customFormat="1" ht="126.75" customHeight="1" x14ac:dyDescent="0.25">
      <c r="A17" s="182" t="s">
        <v>70</v>
      </c>
      <c r="B17" s="77" t="s">
        <v>232</v>
      </c>
      <c r="C17" s="182" t="s">
        <v>89</v>
      </c>
      <c r="D17" s="182" t="s">
        <v>257</v>
      </c>
      <c r="E17" s="182" t="s">
        <v>317</v>
      </c>
      <c r="F17" s="77" t="s">
        <v>588</v>
      </c>
      <c r="G17" s="182" t="s">
        <v>518</v>
      </c>
      <c r="H17" s="182"/>
      <c r="I17" s="44" t="s">
        <v>442</v>
      </c>
      <c r="J17" s="41"/>
      <c r="K17" s="41"/>
    </row>
    <row r="18" spans="1:11" s="45" customFormat="1" ht="166.5" hidden="1" customHeight="1" x14ac:dyDescent="0.25">
      <c r="A18" s="182" t="s">
        <v>90</v>
      </c>
      <c r="B18" s="77" t="s">
        <v>91</v>
      </c>
      <c r="C18" s="182" t="s">
        <v>89</v>
      </c>
      <c r="D18" s="182">
        <v>2019</v>
      </c>
      <c r="E18" s="182" t="s">
        <v>318</v>
      </c>
      <c r="F18" s="77"/>
      <c r="G18" s="42"/>
      <c r="H18" s="182"/>
      <c r="I18" s="46"/>
      <c r="J18" s="41"/>
      <c r="K18" s="41"/>
    </row>
    <row r="19" spans="1:11" s="45" customFormat="1" ht="229.5" hidden="1" customHeight="1" x14ac:dyDescent="0.25">
      <c r="A19" s="182" t="s">
        <v>92</v>
      </c>
      <c r="B19" s="77" t="s">
        <v>93</v>
      </c>
      <c r="C19" s="182" t="s">
        <v>89</v>
      </c>
      <c r="D19" s="182" t="s">
        <v>320</v>
      </c>
      <c r="E19" s="27" t="s">
        <v>319</v>
      </c>
      <c r="F19" s="77"/>
      <c r="G19" s="42"/>
      <c r="H19" s="182"/>
      <c r="I19" s="46"/>
      <c r="J19" s="41"/>
      <c r="K19" s="41"/>
    </row>
    <row r="20" spans="1:11" s="45" customFormat="1" ht="282.75" customHeight="1" x14ac:dyDescent="0.25">
      <c r="A20" s="182" t="s">
        <v>94</v>
      </c>
      <c r="B20" s="77" t="s">
        <v>63</v>
      </c>
      <c r="C20" s="182" t="s">
        <v>89</v>
      </c>
      <c r="D20" s="182" t="s">
        <v>257</v>
      </c>
      <c r="E20" s="182" t="s">
        <v>486</v>
      </c>
      <c r="F20" s="77" t="s">
        <v>533</v>
      </c>
      <c r="G20" s="42" t="s">
        <v>518</v>
      </c>
      <c r="H20" s="182"/>
      <c r="I20" s="44" t="s">
        <v>443</v>
      </c>
      <c r="J20" s="41"/>
      <c r="K20" s="41"/>
    </row>
    <row r="21" spans="1:11" s="45" customFormat="1" ht="307.5" customHeight="1" x14ac:dyDescent="0.25">
      <c r="A21" s="209" t="s">
        <v>295</v>
      </c>
      <c r="B21" s="219" t="s">
        <v>296</v>
      </c>
      <c r="C21" s="209" t="s">
        <v>89</v>
      </c>
      <c r="D21" s="209" t="s">
        <v>297</v>
      </c>
      <c r="E21" s="209" t="s">
        <v>408</v>
      </c>
      <c r="F21" s="219" t="s">
        <v>563</v>
      </c>
      <c r="G21" s="231" t="s">
        <v>534</v>
      </c>
      <c r="H21" s="209"/>
      <c r="I21" s="249" t="s">
        <v>444</v>
      </c>
      <c r="J21" s="41"/>
      <c r="K21" s="41"/>
    </row>
    <row r="22" spans="1:11" s="45" customFormat="1" ht="369.75" customHeight="1" x14ac:dyDescent="0.25">
      <c r="A22" s="225"/>
      <c r="B22" s="230"/>
      <c r="C22" s="225"/>
      <c r="D22" s="225"/>
      <c r="E22" s="225"/>
      <c r="F22" s="230"/>
      <c r="G22" s="234"/>
      <c r="H22" s="225"/>
      <c r="I22" s="250"/>
      <c r="J22" s="41"/>
      <c r="K22" s="41"/>
    </row>
    <row r="23" spans="1:11" s="45" customFormat="1" ht="257.25" hidden="1" customHeight="1" x14ac:dyDescent="0.25">
      <c r="A23" s="210"/>
      <c r="B23" s="220"/>
      <c r="C23" s="210"/>
      <c r="D23" s="210"/>
      <c r="E23" s="210"/>
      <c r="F23" s="192"/>
      <c r="G23" s="193"/>
      <c r="H23" s="210"/>
      <c r="I23" s="44"/>
      <c r="J23" s="41"/>
      <c r="K23" s="41"/>
    </row>
    <row r="24" spans="1:11" s="45" customFormat="1" ht="183" customHeight="1" x14ac:dyDescent="0.25">
      <c r="A24" s="182" t="s">
        <v>298</v>
      </c>
      <c r="B24" s="77" t="s">
        <v>299</v>
      </c>
      <c r="C24" s="182" t="s">
        <v>89</v>
      </c>
      <c r="D24" s="182" t="s">
        <v>297</v>
      </c>
      <c r="E24" s="28"/>
      <c r="F24" s="191" t="s">
        <v>553</v>
      </c>
      <c r="G24" s="42" t="s">
        <v>534</v>
      </c>
      <c r="H24" s="209"/>
      <c r="I24" s="44" t="s">
        <v>444</v>
      </c>
      <c r="J24" s="41"/>
      <c r="K24" s="41"/>
    </row>
    <row r="25" spans="1:11" s="45" customFormat="1" ht="186.75" customHeight="1" x14ac:dyDescent="0.25">
      <c r="A25" s="182" t="s">
        <v>301</v>
      </c>
      <c r="B25" s="77" t="s">
        <v>300</v>
      </c>
      <c r="C25" s="182" t="s">
        <v>89</v>
      </c>
      <c r="D25" s="182" t="s">
        <v>297</v>
      </c>
      <c r="E25" s="28"/>
      <c r="F25" s="191" t="s">
        <v>564</v>
      </c>
      <c r="G25" s="42" t="s">
        <v>534</v>
      </c>
      <c r="H25" s="225"/>
      <c r="I25" s="44" t="s">
        <v>444</v>
      </c>
      <c r="J25" s="41"/>
      <c r="K25" s="41"/>
    </row>
    <row r="26" spans="1:11" s="45" customFormat="1" ht="177.75" customHeight="1" x14ac:dyDescent="0.25">
      <c r="A26" s="145" t="s">
        <v>303</v>
      </c>
      <c r="B26" s="77" t="s">
        <v>302</v>
      </c>
      <c r="C26" s="182" t="s">
        <v>89</v>
      </c>
      <c r="D26" s="182" t="s">
        <v>297</v>
      </c>
      <c r="E26" s="28"/>
      <c r="F26" s="191" t="s">
        <v>554</v>
      </c>
      <c r="G26" s="42" t="s">
        <v>534</v>
      </c>
      <c r="H26" s="210"/>
      <c r="I26" s="44" t="s">
        <v>444</v>
      </c>
      <c r="J26" s="41"/>
      <c r="K26" s="41"/>
    </row>
    <row r="27" spans="1:11" s="45" customFormat="1" ht="30.75" customHeight="1" x14ac:dyDescent="0.25">
      <c r="A27" s="182" t="s">
        <v>4</v>
      </c>
      <c r="B27" s="226" t="s">
        <v>23</v>
      </c>
      <c r="C27" s="227"/>
      <c r="D27" s="227"/>
      <c r="E27" s="227"/>
      <c r="F27" s="227"/>
      <c r="G27" s="227"/>
      <c r="H27" s="228"/>
      <c r="I27" s="46"/>
      <c r="J27" s="41"/>
      <c r="K27" s="41"/>
    </row>
    <row r="28" spans="1:11" s="45" customFormat="1" ht="293.25" customHeight="1" x14ac:dyDescent="0.25">
      <c r="A28" s="209" t="s">
        <v>5</v>
      </c>
      <c r="B28" s="219" t="s">
        <v>24</v>
      </c>
      <c r="C28" s="209" t="s">
        <v>89</v>
      </c>
      <c r="D28" s="209" t="s">
        <v>257</v>
      </c>
      <c r="E28" s="209" t="s">
        <v>487</v>
      </c>
      <c r="F28" s="219" t="s">
        <v>542</v>
      </c>
      <c r="G28" s="209" t="s">
        <v>518</v>
      </c>
      <c r="H28" s="219"/>
      <c r="I28" s="249" t="s">
        <v>445</v>
      </c>
      <c r="J28" s="41"/>
      <c r="K28" s="41"/>
    </row>
    <row r="29" spans="1:11" s="45" customFormat="1" ht="14.25" customHeight="1" x14ac:dyDescent="0.25">
      <c r="A29" s="210"/>
      <c r="B29" s="220"/>
      <c r="C29" s="210"/>
      <c r="D29" s="210"/>
      <c r="E29" s="210"/>
      <c r="F29" s="220"/>
      <c r="G29" s="210"/>
      <c r="H29" s="220"/>
      <c r="I29" s="250"/>
      <c r="J29" s="41"/>
      <c r="K29" s="41"/>
    </row>
    <row r="30" spans="1:11" s="47" customFormat="1" ht="294" customHeight="1" x14ac:dyDescent="0.25">
      <c r="A30" s="209" t="s">
        <v>25</v>
      </c>
      <c r="B30" s="219" t="s">
        <v>26</v>
      </c>
      <c r="C30" s="209" t="s">
        <v>89</v>
      </c>
      <c r="D30" s="209" t="s">
        <v>315</v>
      </c>
      <c r="E30" s="209" t="s">
        <v>488</v>
      </c>
      <c r="F30" s="219" t="s">
        <v>565</v>
      </c>
      <c r="G30" s="209" t="s">
        <v>518</v>
      </c>
      <c r="H30" s="219" t="s">
        <v>543</v>
      </c>
      <c r="I30" s="249" t="s">
        <v>445</v>
      </c>
      <c r="J30" s="41"/>
      <c r="K30" s="41"/>
    </row>
    <row r="31" spans="1:11" s="47" customFormat="1" ht="147.75" customHeight="1" x14ac:dyDescent="0.25">
      <c r="A31" s="225"/>
      <c r="B31" s="230"/>
      <c r="C31" s="225"/>
      <c r="D31" s="225"/>
      <c r="E31" s="225"/>
      <c r="F31" s="230"/>
      <c r="G31" s="225"/>
      <c r="H31" s="230"/>
      <c r="I31" s="255"/>
      <c r="J31" s="41"/>
      <c r="K31" s="41"/>
    </row>
    <row r="32" spans="1:11" s="47" customFormat="1" ht="100.5" customHeight="1" x14ac:dyDescent="0.25">
      <c r="A32" s="225"/>
      <c r="B32" s="230"/>
      <c r="C32" s="225"/>
      <c r="D32" s="225"/>
      <c r="E32" s="225"/>
      <c r="F32" s="230"/>
      <c r="G32" s="210"/>
      <c r="H32" s="230"/>
      <c r="I32" s="250"/>
      <c r="J32" s="41"/>
      <c r="K32" s="41"/>
    </row>
    <row r="33" spans="1:11" s="45" customFormat="1" ht="354.75" customHeight="1" x14ac:dyDescent="0.25">
      <c r="A33" s="182" t="s">
        <v>27</v>
      </c>
      <c r="B33" s="77" t="s">
        <v>255</v>
      </c>
      <c r="C33" s="182" t="s">
        <v>89</v>
      </c>
      <c r="D33" s="182" t="s">
        <v>315</v>
      </c>
      <c r="E33" s="182" t="s">
        <v>489</v>
      </c>
      <c r="F33" s="194" t="s">
        <v>566</v>
      </c>
      <c r="G33" s="182" t="s">
        <v>518</v>
      </c>
      <c r="H33" s="182"/>
      <c r="I33" s="249" t="s">
        <v>445</v>
      </c>
      <c r="J33" s="41"/>
      <c r="K33" s="41"/>
    </row>
    <row r="34" spans="1:11" s="45" customFormat="1" ht="409.5" customHeight="1" x14ac:dyDescent="0.25">
      <c r="A34" s="209" t="s">
        <v>254</v>
      </c>
      <c r="B34" s="219" t="s">
        <v>288</v>
      </c>
      <c r="C34" s="209" t="s">
        <v>89</v>
      </c>
      <c r="D34" s="209" t="s">
        <v>337</v>
      </c>
      <c r="E34" s="209"/>
      <c r="F34" s="219" t="s">
        <v>544</v>
      </c>
      <c r="G34" s="209"/>
      <c r="H34" s="219" t="s">
        <v>567</v>
      </c>
      <c r="I34" s="255"/>
      <c r="J34" s="41"/>
      <c r="K34" s="41"/>
    </row>
    <row r="35" spans="1:11" s="45" customFormat="1" ht="266.25" hidden="1" customHeight="1" x14ac:dyDescent="0.25">
      <c r="A35" s="225"/>
      <c r="B35" s="230"/>
      <c r="C35" s="225"/>
      <c r="D35" s="225"/>
      <c r="E35" s="225"/>
      <c r="F35" s="230"/>
      <c r="G35" s="225"/>
      <c r="H35" s="230"/>
      <c r="I35" s="250"/>
      <c r="J35" s="41"/>
      <c r="K35" s="41"/>
    </row>
    <row r="36" spans="1:11" s="45" customFormat="1" ht="387" customHeight="1" x14ac:dyDescent="0.25">
      <c r="A36" s="210"/>
      <c r="B36" s="220"/>
      <c r="C36" s="210"/>
      <c r="D36" s="210"/>
      <c r="E36" s="210"/>
      <c r="F36" s="220"/>
      <c r="G36" s="210"/>
      <c r="H36" s="220"/>
      <c r="I36" s="249" t="s">
        <v>445</v>
      </c>
      <c r="J36" s="41"/>
      <c r="K36" s="41"/>
    </row>
    <row r="37" spans="1:11" s="45" customFormat="1" ht="198" customHeight="1" x14ac:dyDescent="0.25">
      <c r="A37" s="175" t="s">
        <v>256</v>
      </c>
      <c r="B37" s="180" t="s">
        <v>409</v>
      </c>
      <c r="C37" s="175" t="s">
        <v>89</v>
      </c>
      <c r="D37" s="175" t="s">
        <v>338</v>
      </c>
      <c r="E37" s="175"/>
      <c r="F37" s="77" t="s">
        <v>545</v>
      </c>
      <c r="G37" s="175" t="s">
        <v>518</v>
      </c>
      <c r="H37" s="191"/>
      <c r="I37" s="255"/>
      <c r="J37" s="43"/>
      <c r="K37" s="43"/>
    </row>
    <row r="38" spans="1:11" s="45" customFormat="1" ht="198" customHeight="1" x14ac:dyDescent="0.25">
      <c r="A38" s="211" t="s">
        <v>281</v>
      </c>
      <c r="B38" s="215" t="s">
        <v>405</v>
      </c>
      <c r="C38" s="213" t="s">
        <v>406</v>
      </c>
      <c r="D38" s="211" t="s">
        <v>257</v>
      </c>
      <c r="E38" s="209"/>
      <c r="F38" s="219" t="s">
        <v>546</v>
      </c>
      <c r="G38" s="209"/>
      <c r="H38" s="219" t="s">
        <v>549</v>
      </c>
      <c r="I38" s="255"/>
      <c r="J38" s="43"/>
      <c r="K38" s="43"/>
    </row>
    <row r="39" spans="1:11" s="48" customFormat="1" ht="288.75" customHeight="1" x14ac:dyDescent="0.25">
      <c r="A39" s="212"/>
      <c r="B39" s="216"/>
      <c r="C39" s="214"/>
      <c r="D39" s="212"/>
      <c r="E39" s="210"/>
      <c r="F39" s="220"/>
      <c r="G39" s="210"/>
      <c r="H39" s="220"/>
      <c r="I39" s="250"/>
      <c r="J39" s="43"/>
      <c r="K39" s="43"/>
    </row>
    <row r="40" spans="1:11" s="45" customFormat="1" ht="0.6" customHeight="1" x14ac:dyDescent="0.25">
      <c r="A40" s="145"/>
      <c r="B40" s="77"/>
      <c r="C40" s="182"/>
      <c r="D40" s="182"/>
      <c r="E40" s="28"/>
      <c r="F40" s="77"/>
      <c r="G40" s="182"/>
      <c r="H40" s="182"/>
      <c r="I40" s="46"/>
      <c r="J40" s="43"/>
      <c r="K40" s="43"/>
    </row>
    <row r="41" spans="1:11" s="45" customFormat="1" ht="0.6" customHeight="1" x14ac:dyDescent="0.25">
      <c r="A41" s="145"/>
      <c r="B41" s="77"/>
      <c r="C41" s="182"/>
      <c r="D41" s="182"/>
      <c r="E41" s="28"/>
      <c r="F41" s="77"/>
      <c r="G41" s="182"/>
      <c r="H41" s="182"/>
      <c r="I41" s="46"/>
      <c r="J41" s="43"/>
      <c r="K41" s="43"/>
    </row>
    <row r="42" spans="1:11" s="45" customFormat="1" ht="0.6" customHeight="1" x14ac:dyDescent="0.25">
      <c r="A42" s="145"/>
      <c r="B42" s="77"/>
      <c r="C42" s="182"/>
      <c r="D42" s="182"/>
      <c r="E42" s="28"/>
      <c r="F42" s="77"/>
      <c r="G42" s="182"/>
      <c r="H42" s="182"/>
      <c r="I42" s="46"/>
      <c r="J42" s="43"/>
      <c r="K42" s="43"/>
    </row>
    <row r="43" spans="1:11" s="45" customFormat="1" ht="0.6" customHeight="1" x14ac:dyDescent="0.25">
      <c r="A43" s="145"/>
      <c r="B43" s="77"/>
      <c r="C43" s="182"/>
      <c r="D43" s="182"/>
      <c r="E43" s="28"/>
      <c r="F43" s="77"/>
      <c r="G43" s="182"/>
      <c r="H43" s="182"/>
      <c r="I43" s="46"/>
      <c r="J43" s="43"/>
      <c r="K43" s="43"/>
    </row>
    <row r="44" spans="1:11" s="45" customFormat="1" ht="0.6" customHeight="1" x14ac:dyDescent="0.25">
      <c r="A44" s="145"/>
      <c r="B44" s="77"/>
      <c r="C44" s="182"/>
      <c r="D44" s="175"/>
      <c r="E44" s="183"/>
      <c r="F44" s="77"/>
      <c r="G44" s="182"/>
      <c r="H44" s="182"/>
      <c r="I44" s="46"/>
      <c r="J44" s="43"/>
      <c r="K44" s="43"/>
    </row>
    <row r="45" spans="1:11" s="45" customFormat="1" ht="0.6" customHeight="1" x14ac:dyDescent="0.25">
      <c r="A45" s="145"/>
      <c r="B45" s="77"/>
      <c r="C45" s="182"/>
      <c r="D45" s="175"/>
      <c r="E45" s="183"/>
      <c r="F45" s="77"/>
      <c r="G45" s="182"/>
      <c r="H45" s="175"/>
      <c r="I45" s="46"/>
      <c r="J45" s="43"/>
      <c r="K45" s="43"/>
    </row>
    <row r="46" spans="1:11" s="45" customFormat="1" ht="0.6" customHeight="1" x14ac:dyDescent="0.25">
      <c r="A46" s="145"/>
      <c r="B46" s="77"/>
      <c r="C46" s="182"/>
      <c r="D46" s="175"/>
      <c r="E46" s="183"/>
      <c r="F46" s="77"/>
      <c r="G46" s="182"/>
      <c r="H46" s="175"/>
      <c r="I46" s="46"/>
      <c r="J46" s="43"/>
      <c r="K46" s="43"/>
    </row>
    <row r="47" spans="1:11" s="45" customFormat="1" ht="0.6" customHeight="1" x14ac:dyDescent="0.25">
      <c r="A47" s="145"/>
      <c r="B47" s="77"/>
      <c r="C47" s="182"/>
      <c r="D47" s="175"/>
      <c r="E47" s="183"/>
      <c r="F47" s="77"/>
      <c r="G47" s="182"/>
      <c r="H47" s="175"/>
      <c r="I47" s="46"/>
      <c r="J47" s="43"/>
      <c r="K47" s="43"/>
    </row>
    <row r="48" spans="1:11" s="45" customFormat="1" ht="0.6" customHeight="1" x14ac:dyDescent="0.25">
      <c r="A48" s="145"/>
      <c r="B48" s="77"/>
      <c r="C48" s="182"/>
      <c r="D48" s="175"/>
      <c r="E48" s="183"/>
      <c r="F48" s="77"/>
      <c r="G48" s="182"/>
      <c r="H48" s="175"/>
      <c r="I48" s="46"/>
      <c r="J48" s="43"/>
      <c r="K48" s="43"/>
    </row>
    <row r="49" spans="1:11" s="45" customFormat="1" ht="0.6" customHeight="1" x14ac:dyDescent="0.25">
      <c r="A49" s="179"/>
      <c r="B49" s="180"/>
      <c r="C49" s="175"/>
      <c r="D49" s="175"/>
      <c r="E49" s="183"/>
      <c r="F49" s="180"/>
      <c r="G49" s="175"/>
      <c r="H49" s="175"/>
      <c r="I49" s="46"/>
      <c r="J49" s="43"/>
      <c r="K49" s="43"/>
    </row>
    <row r="50" spans="1:11" s="45" customFormat="1" ht="303" customHeight="1" x14ac:dyDescent="0.25">
      <c r="A50" s="221" t="s">
        <v>29</v>
      </c>
      <c r="B50" s="219" t="s">
        <v>28</v>
      </c>
      <c r="C50" s="209" t="s">
        <v>89</v>
      </c>
      <c r="D50" s="209" t="s">
        <v>257</v>
      </c>
      <c r="E50" s="209" t="s">
        <v>490</v>
      </c>
      <c r="F50" s="219" t="s">
        <v>568</v>
      </c>
      <c r="G50" s="209" t="s">
        <v>534</v>
      </c>
      <c r="H50" s="209"/>
      <c r="I50" s="249" t="s">
        <v>446</v>
      </c>
      <c r="J50" s="43"/>
      <c r="K50" s="43"/>
    </row>
    <row r="51" spans="1:11" s="45" customFormat="1" ht="11.25" customHeight="1" x14ac:dyDescent="0.25">
      <c r="A51" s="229"/>
      <c r="B51" s="230"/>
      <c r="C51" s="225"/>
      <c r="D51" s="225"/>
      <c r="E51" s="225"/>
      <c r="F51" s="230"/>
      <c r="G51" s="225"/>
      <c r="H51" s="225"/>
      <c r="I51" s="255"/>
      <c r="J51" s="43"/>
      <c r="K51" s="43"/>
    </row>
    <row r="52" spans="1:11" s="45" customFormat="1" ht="216" hidden="1" customHeight="1" x14ac:dyDescent="0.25">
      <c r="A52" s="222"/>
      <c r="B52" s="220"/>
      <c r="C52" s="210"/>
      <c r="D52" s="210"/>
      <c r="E52" s="210"/>
      <c r="F52" s="220"/>
      <c r="G52" s="210"/>
      <c r="H52" s="210"/>
      <c r="I52" s="250"/>
      <c r="J52" s="43"/>
      <c r="K52" s="43"/>
    </row>
    <row r="53" spans="1:11" s="45" customFormat="1" ht="409.5" customHeight="1" x14ac:dyDescent="0.25">
      <c r="A53" s="209" t="s">
        <v>274</v>
      </c>
      <c r="B53" s="219" t="s">
        <v>30</v>
      </c>
      <c r="C53" s="209" t="s">
        <v>95</v>
      </c>
      <c r="D53" s="209" t="s">
        <v>257</v>
      </c>
      <c r="E53" s="209" t="s">
        <v>321</v>
      </c>
      <c r="F53" s="219" t="s">
        <v>589</v>
      </c>
      <c r="G53" s="209" t="s">
        <v>518</v>
      </c>
      <c r="H53" s="209"/>
      <c r="I53" s="143"/>
      <c r="J53" s="43"/>
      <c r="K53" s="43"/>
    </row>
    <row r="54" spans="1:11" s="47" customFormat="1" ht="252" hidden="1" customHeight="1" x14ac:dyDescent="0.25">
      <c r="A54" s="225"/>
      <c r="B54" s="230"/>
      <c r="C54" s="225"/>
      <c r="D54" s="225"/>
      <c r="E54" s="225"/>
      <c r="F54" s="235"/>
      <c r="G54" s="225"/>
      <c r="H54" s="225"/>
      <c r="I54" s="217" t="s">
        <v>447</v>
      </c>
      <c r="J54" s="43"/>
      <c r="K54" s="43"/>
    </row>
    <row r="55" spans="1:11" s="47" customFormat="1" ht="54" hidden="1" customHeight="1" x14ac:dyDescent="0.25">
      <c r="A55" s="225"/>
      <c r="B55" s="230"/>
      <c r="C55" s="225"/>
      <c r="D55" s="225"/>
      <c r="E55" s="225"/>
      <c r="F55" s="235"/>
      <c r="G55" s="225"/>
      <c r="H55" s="225"/>
      <c r="I55" s="256"/>
      <c r="J55" s="43"/>
      <c r="K55" s="43"/>
    </row>
    <row r="56" spans="1:11" s="47" customFormat="1" ht="315.75" hidden="1" customHeight="1" x14ac:dyDescent="0.25">
      <c r="A56" s="225"/>
      <c r="B56" s="230"/>
      <c r="C56" s="225"/>
      <c r="D56" s="225"/>
      <c r="E56" s="225"/>
      <c r="F56" s="235"/>
      <c r="G56" s="225"/>
      <c r="H56" s="225"/>
      <c r="I56" s="256"/>
      <c r="J56" s="43"/>
      <c r="K56" s="43"/>
    </row>
    <row r="57" spans="1:11" s="47" customFormat="1" ht="123" hidden="1" customHeight="1" x14ac:dyDescent="0.25">
      <c r="A57" s="225"/>
      <c r="B57" s="230"/>
      <c r="C57" s="225"/>
      <c r="D57" s="225"/>
      <c r="E57" s="225"/>
      <c r="F57" s="235"/>
      <c r="G57" s="225"/>
      <c r="H57" s="225"/>
      <c r="I57" s="256"/>
      <c r="J57" s="43"/>
      <c r="K57" s="43"/>
    </row>
    <row r="58" spans="1:11" s="47" customFormat="1" ht="174.75" customHeight="1" x14ac:dyDescent="0.25">
      <c r="A58" s="210"/>
      <c r="B58" s="220"/>
      <c r="C58" s="210"/>
      <c r="D58" s="210"/>
      <c r="E58" s="210"/>
      <c r="F58" s="257"/>
      <c r="G58" s="210"/>
      <c r="H58" s="210"/>
      <c r="I58" s="218"/>
      <c r="J58" s="43"/>
      <c r="K58" s="43"/>
    </row>
    <row r="59" spans="1:11" s="45" customFormat="1" ht="213" customHeight="1" x14ac:dyDescent="0.25">
      <c r="A59" s="182" t="s">
        <v>6</v>
      </c>
      <c r="B59" s="77" t="s">
        <v>31</v>
      </c>
      <c r="C59" s="182" t="s">
        <v>89</v>
      </c>
      <c r="D59" s="182" t="s">
        <v>257</v>
      </c>
      <c r="E59" s="182" t="s">
        <v>491</v>
      </c>
      <c r="F59" s="77" t="s">
        <v>547</v>
      </c>
      <c r="G59" s="42" t="s">
        <v>518</v>
      </c>
      <c r="H59" s="182"/>
      <c r="I59" s="44" t="s">
        <v>448</v>
      </c>
      <c r="J59" s="43"/>
      <c r="K59" s="43"/>
    </row>
    <row r="60" spans="1:11" s="45" customFormat="1" ht="409.6" customHeight="1" x14ac:dyDescent="0.25">
      <c r="A60" s="209" t="s">
        <v>32</v>
      </c>
      <c r="B60" s="219" t="s">
        <v>33</v>
      </c>
      <c r="C60" s="209" t="s">
        <v>89</v>
      </c>
      <c r="D60" s="209" t="s">
        <v>257</v>
      </c>
      <c r="E60" s="209" t="s">
        <v>492</v>
      </c>
      <c r="F60" s="258" t="s">
        <v>590</v>
      </c>
      <c r="G60" s="231" t="s">
        <v>518</v>
      </c>
      <c r="H60" s="205"/>
      <c r="I60" s="44"/>
      <c r="J60" s="43"/>
      <c r="K60" s="43"/>
    </row>
    <row r="61" spans="1:11" s="47" customFormat="1" ht="409.5" customHeight="1" x14ac:dyDescent="0.25">
      <c r="A61" s="210"/>
      <c r="B61" s="220"/>
      <c r="C61" s="210"/>
      <c r="D61" s="210"/>
      <c r="E61" s="210"/>
      <c r="F61" s="259"/>
      <c r="G61" s="232"/>
      <c r="H61" s="175"/>
      <c r="I61" s="44" t="s">
        <v>448</v>
      </c>
      <c r="J61" s="43"/>
      <c r="K61" s="43"/>
    </row>
    <row r="62" spans="1:11" s="47" customFormat="1" ht="409.6" customHeight="1" x14ac:dyDescent="0.25">
      <c r="A62" s="209" t="s">
        <v>34</v>
      </c>
      <c r="B62" s="219" t="s">
        <v>35</v>
      </c>
      <c r="C62" s="209" t="s">
        <v>89</v>
      </c>
      <c r="D62" s="209" t="s">
        <v>257</v>
      </c>
      <c r="E62" s="175" t="s">
        <v>493</v>
      </c>
      <c r="F62" s="219" t="s">
        <v>569</v>
      </c>
      <c r="G62" s="231" t="s">
        <v>518</v>
      </c>
      <c r="H62" s="209"/>
      <c r="I62" s="249" t="s">
        <v>448</v>
      </c>
      <c r="J62" s="43"/>
      <c r="K62" s="43"/>
    </row>
    <row r="63" spans="1:11" s="47" customFormat="1" ht="409.5" customHeight="1" x14ac:dyDescent="0.25">
      <c r="A63" s="225"/>
      <c r="B63" s="230"/>
      <c r="C63" s="225"/>
      <c r="D63" s="225"/>
      <c r="E63" s="195"/>
      <c r="F63" s="230"/>
      <c r="G63" s="234"/>
      <c r="H63" s="225"/>
      <c r="I63" s="255"/>
      <c r="J63" s="43"/>
      <c r="K63" s="43"/>
    </row>
    <row r="64" spans="1:11" s="47" customFormat="1" ht="388.5" customHeight="1" x14ac:dyDescent="0.25">
      <c r="A64" s="176"/>
      <c r="B64" s="181"/>
      <c r="C64" s="176"/>
      <c r="D64" s="176"/>
      <c r="E64" s="176"/>
      <c r="F64" s="220"/>
      <c r="G64" s="185"/>
      <c r="H64" s="176"/>
      <c r="I64" s="250"/>
      <c r="J64" s="43"/>
      <c r="K64" s="43"/>
    </row>
    <row r="65" spans="1:11" s="45" customFormat="1" ht="249" customHeight="1" x14ac:dyDescent="0.25">
      <c r="A65" s="182" t="s">
        <v>36</v>
      </c>
      <c r="B65" s="77" t="s">
        <v>64</v>
      </c>
      <c r="C65" s="182" t="s">
        <v>95</v>
      </c>
      <c r="D65" s="182" t="s">
        <v>257</v>
      </c>
      <c r="E65" s="182" t="s">
        <v>494</v>
      </c>
      <c r="F65" s="77" t="s">
        <v>550</v>
      </c>
      <c r="G65" s="182" t="s">
        <v>518</v>
      </c>
      <c r="H65" s="182"/>
      <c r="I65" s="46" t="s">
        <v>449</v>
      </c>
      <c r="J65" s="43"/>
      <c r="K65" s="43"/>
    </row>
    <row r="66" spans="1:11" s="45" customFormat="1" ht="303" customHeight="1" x14ac:dyDescent="0.25">
      <c r="A66" s="182" t="s">
        <v>37</v>
      </c>
      <c r="B66" s="77" t="s">
        <v>38</v>
      </c>
      <c r="C66" s="182" t="s">
        <v>89</v>
      </c>
      <c r="D66" s="182" t="s">
        <v>257</v>
      </c>
      <c r="E66" s="28"/>
      <c r="F66" s="77" t="s">
        <v>522</v>
      </c>
      <c r="G66" s="182" t="s">
        <v>518</v>
      </c>
      <c r="H66" s="182"/>
      <c r="I66" s="44" t="s">
        <v>460</v>
      </c>
      <c r="J66" s="43"/>
      <c r="K66" s="43"/>
    </row>
    <row r="67" spans="1:11" s="45" customFormat="1" ht="312.75" customHeight="1" x14ac:dyDescent="0.25">
      <c r="A67" s="182" t="s">
        <v>39</v>
      </c>
      <c r="B67" s="77" t="s">
        <v>72</v>
      </c>
      <c r="C67" s="182" t="s">
        <v>89</v>
      </c>
      <c r="D67" s="182" t="s">
        <v>257</v>
      </c>
      <c r="E67" s="28"/>
      <c r="F67" s="77" t="s">
        <v>523</v>
      </c>
      <c r="G67" s="182" t="s">
        <v>518</v>
      </c>
      <c r="H67" s="182"/>
      <c r="I67" s="44" t="s">
        <v>460</v>
      </c>
      <c r="J67" s="43"/>
      <c r="K67" s="43"/>
    </row>
    <row r="68" spans="1:11" s="45" customFormat="1" ht="306.75" customHeight="1" x14ac:dyDescent="0.25">
      <c r="A68" s="182" t="s">
        <v>40</v>
      </c>
      <c r="B68" s="77" t="s">
        <v>96</v>
      </c>
      <c r="C68" s="182" t="s">
        <v>89</v>
      </c>
      <c r="D68" s="182" t="s">
        <v>258</v>
      </c>
      <c r="E68" s="28"/>
      <c r="F68" s="77" t="s">
        <v>524</v>
      </c>
      <c r="G68" s="182" t="s">
        <v>518</v>
      </c>
      <c r="H68" s="182"/>
      <c r="I68" s="44" t="s">
        <v>460</v>
      </c>
      <c r="J68" s="43"/>
      <c r="K68" s="43"/>
    </row>
    <row r="69" spans="1:11" s="47" customFormat="1" ht="230.25" customHeight="1" x14ac:dyDescent="0.25">
      <c r="A69" s="182" t="s">
        <v>332</v>
      </c>
      <c r="B69" s="77" t="s">
        <v>450</v>
      </c>
      <c r="C69" s="182" t="s">
        <v>410</v>
      </c>
      <c r="D69" s="182" t="s">
        <v>411</v>
      </c>
      <c r="E69" s="182" t="s">
        <v>348</v>
      </c>
      <c r="F69" s="77" t="s">
        <v>570</v>
      </c>
      <c r="G69" s="182" t="s">
        <v>518</v>
      </c>
      <c r="H69" s="182"/>
      <c r="I69" s="46" t="s">
        <v>451</v>
      </c>
      <c r="J69" s="43"/>
      <c r="K69" s="43"/>
    </row>
    <row r="70" spans="1:11" s="47" customFormat="1" ht="234.75" customHeight="1" x14ac:dyDescent="0.25">
      <c r="A70" s="182" t="s">
        <v>342</v>
      </c>
      <c r="B70" s="77" t="s">
        <v>333</v>
      </c>
      <c r="C70" s="182" t="s">
        <v>410</v>
      </c>
      <c r="D70" s="182" t="s">
        <v>417</v>
      </c>
      <c r="E70" s="182" t="s">
        <v>414</v>
      </c>
      <c r="F70" s="77" t="s">
        <v>571</v>
      </c>
      <c r="G70" s="182" t="s">
        <v>518</v>
      </c>
      <c r="H70" s="182"/>
      <c r="I70" s="46" t="s">
        <v>452</v>
      </c>
      <c r="J70" s="43"/>
      <c r="K70" s="43"/>
    </row>
    <row r="71" spans="1:11" s="47" customFormat="1" ht="262.5" customHeight="1" x14ac:dyDescent="0.25">
      <c r="A71" s="182" t="s">
        <v>339</v>
      </c>
      <c r="B71" s="77" t="s">
        <v>415</v>
      </c>
      <c r="C71" s="182" t="s">
        <v>410</v>
      </c>
      <c r="D71" s="182" t="s">
        <v>404</v>
      </c>
      <c r="E71" s="182" t="s">
        <v>416</v>
      </c>
      <c r="F71" s="77" t="s">
        <v>572</v>
      </c>
      <c r="G71" s="182" t="s">
        <v>518</v>
      </c>
      <c r="H71" s="182"/>
      <c r="I71" s="46" t="s">
        <v>452</v>
      </c>
      <c r="J71" s="43"/>
      <c r="K71" s="43"/>
    </row>
    <row r="72" spans="1:11" s="47" customFormat="1" ht="224.25" customHeight="1" x14ac:dyDescent="0.25">
      <c r="A72" s="182" t="s">
        <v>412</v>
      </c>
      <c r="B72" s="77" t="s">
        <v>418</v>
      </c>
      <c r="C72" s="182" t="s">
        <v>410</v>
      </c>
      <c r="D72" s="182" t="s">
        <v>419</v>
      </c>
      <c r="E72" s="182" t="s">
        <v>420</v>
      </c>
      <c r="F72" s="77" t="s">
        <v>573</v>
      </c>
      <c r="G72" s="182" t="s">
        <v>518</v>
      </c>
      <c r="H72" s="182"/>
      <c r="I72" s="46" t="s">
        <v>451</v>
      </c>
      <c r="J72" s="43"/>
      <c r="K72" s="43"/>
    </row>
    <row r="73" spans="1:11" s="47" customFormat="1" ht="150" x14ac:dyDescent="0.25">
      <c r="A73" s="182" t="s">
        <v>413</v>
      </c>
      <c r="B73" s="77" t="s">
        <v>479</v>
      </c>
      <c r="C73" s="182" t="s">
        <v>410</v>
      </c>
      <c r="D73" s="182" t="s">
        <v>421</v>
      </c>
      <c r="E73" s="182" t="s">
        <v>422</v>
      </c>
      <c r="F73" s="77" t="s">
        <v>574</v>
      </c>
      <c r="G73" s="182" t="s">
        <v>518</v>
      </c>
      <c r="H73" s="182"/>
      <c r="I73" s="46" t="s">
        <v>451</v>
      </c>
      <c r="J73" s="43"/>
      <c r="K73" s="43"/>
    </row>
    <row r="74" spans="1:11" s="45" customFormat="1" ht="160.5" customHeight="1" x14ac:dyDescent="0.25">
      <c r="A74" s="182" t="s">
        <v>7</v>
      </c>
      <c r="B74" s="77" t="s">
        <v>97</v>
      </c>
      <c r="C74" s="182" t="s">
        <v>89</v>
      </c>
      <c r="D74" s="182" t="s">
        <v>315</v>
      </c>
      <c r="E74" s="182" t="s">
        <v>495</v>
      </c>
      <c r="F74" s="77" t="s">
        <v>575</v>
      </c>
      <c r="G74" s="182" t="s">
        <v>518</v>
      </c>
      <c r="H74" s="182"/>
      <c r="I74" s="44" t="s">
        <v>448</v>
      </c>
      <c r="J74" s="43"/>
      <c r="K74" s="43"/>
    </row>
    <row r="75" spans="1:11" s="45" customFormat="1" ht="190.5" customHeight="1" x14ac:dyDescent="0.25">
      <c r="A75" s="209" t="s">
        <v>41</v>
      </c>
      <c r="B75" s="180" t="s">
        <v>42</v>
      </c>
      <c r="C75" s="209" t="s">
        <v>89</v>
      </c>
      <c r="D75" s="209" t="s">
        <v>315</v>
      </c>
      <c r="E75" s="209" t="s">
        <v>496</v>
      </c>
      <c r="F75" s="219" t="s">
        <v>576</v>
      </c>
      <c r="G75" s="209" t="s">
        <v>518</v>
      </c>
      <c r="H75" s="209"/>
      <c r="I75" s="44" t="s">
        <v>448</v>
      </c>
      <c r="J75" s="43"/>
      <c r="K75" s="43"/>
    </row>
    <row r="76" spans="1:11" s="45" customFormat="1" ht="33" hidden="1" customHeight="1" x14ac:dyDescent="0.25">
      <c r="A76" s="225"/>
      <c r="B76" s="181"/>
      <c r="C76" s="225"/>
      <c r="D76" s="225"/>
      <c r="E76" s="225"/>
      <c r="F76" s="230"/>
      <c r="G76" s="225"/>
      <c r="H76" s="225"/>
      <c r="I76" s="44" t="s">
        <v>448</v>
      </c>
      <c r="J76" s="43"/>
      <c r="K76" s="43"/>
    </row>
    <row r="77" spans="1:11" s="45" customFormat="1" ht="343.5" customHeight="1" x14ac:dyDescent="0.25">
      <c r="A77" s="225"/>
      <c r="B77" s="181"/>
      <c r="C77" s="225"/>
      <c r="D77" s="225"/>
      <c r="E77" s="225"/>
      <c r="F77" s="230"/>
      <c r="G77" s="225"/>
      <c r="H77" s="225"/>
      <c r="I77" s="44"/>
      <c r="J77" s="43"/>
      <c r="K77" s="43"/>
    </row>
    <row r="78" spans="1:11" s="45" customFormat="1" ht="11.25" customHeight="1" x14ac:dyDescent="0.25">
      <c r="A78" s="210"/>
      <c r="B78" s="196"/>
      <c r="C78" s="210"/>
      <c r="D78" s="210"/>
      <c r="E78" s="210"/>
      <c r="F78" s="220"/>
      <c r="G78" s="210"/>
      <c r="H78" s="210"/>
      <c r="I78" s="44"/>
      <c r="J78" s="43"/>
      <c r="K78" s="43"/>
    </row>
    <row r="79" spans="1:11" s="45" customFormat="1" ht="409.5" customHeight="1" x14ac:dyDescent="0.25">
      <c r="A79" s="209" t="s">
        <v>45</v>
      </c>
      <c r="B79" s="219" t="s">
        <v>46</v>
      </c>
      <c r="C79" s="209" t="s">
        <v>89</v>
      </c>
      <c r="D79" s="209" t="s">
        <v>315</v>
      </c>
      <c r="E79" s="209"/>
      <c r="F79" s="219" t="s">
        <v>527</v>
      </c>
      <c r="G79" s="209" t="s">
        <v>518</v>
      </c>
      <c r="H79" s="231"/>
      <c r="I79" s="249" t="s">
        <v>467</v>
      </c>
      <c r="J79" s="43"/>
      <c r="K79" s="43"/>
    </row>
    <row r="80" spans="1:11" s="45" customFormat="1" ht="95.25" hidden="1" customHeight="1" x14ac:dyDescent="0.25">
      <c r="A80" s="210"/>
      <c r="B80" s="220"/>
      <c r="C80" s="210"/>
      <c r="D80" s="210"/>
      <c r="E80" s="210"/>
      <c r="F80" s="220"/>
      <c r="G80" s="210"/>
      <c r="H80" s="232"/>
      <c r="I80" s="250"/>
      <c r="J80" s="43"/>
      <c r="K80" s="43"/>
    </row>
    <row r="81" spans="1:11" s="45" customFormat="1" ht="248.25" customHeight="1" x14ac:dyDescent="0.25">
      <c r="A81" s="182" t="s">
        <v>47</v>
      </c>
      <c r="B81" s="77" t="s">
        <v>98</v>
      </c>
      <c r="C81" s="182" t="s">
        <v>89</v>
      </c>
      <c r="D81" s="182" t="s">
        <v>258</v>
      </c>
      <c r="E81" s="28"/>
      <c r="F81" s="77" t="s">
        <v>577</v>
      </c>
      <c r="G81" s="182" t="s">
        <v>518</v>
      </c>
      <c r="H81" s="28"/>
      <c r="I81" s="44" t="s">
        <v>467</v>
      </c>
      <c r="J81" s="43"/>
      <c r="K81" s="43"/>
    </row>
    <row r="82" spans="1:11" s="45" customFormat="1" ht="210.75" hidden="1" customHeight="1" x14ac:dyDescent="0.25">
      <c r="A82" s="182" t="s">
        <v>259</v>
      </c>
      <c r="B82" s="77" t="s">
        <v>260</v>
      </c>
      <c r="C82" s="182" t="s">
        <v>89</v>
      </c>
      <c r="D82" s="182" t="s">
        <v>261</v>
      </c>
      <c r="E82" s="28"/>
      <c r="F82" s="77"/>
      <c r="G82" s="182" t="s">
        <v>518</v>
      </c>
      <c r="H82" s="28"/>
      <c r="I82" s="46"/>
      <c r="J82" s="43"/>
      <c r="K82" s="43"/>
    </row>
    <row r="83" spans="1:11" s="45" customFormat="1" ht="216.75" customHeight="1" x14ac:dyDescent="0.25">
      <c r="A83" s="182" t="s">
        <v>334</v>
      </c>
      <c r="B83" s="77" t="s">
        <v>514</v>
      </c>
      <c r="C83" s="182" t="s">
        <v>21</v>
      </c>
      <c r="D83" s="182" t="s">
        <v>261</v>
      </c>
      <c r="E83" s="182" t="s">
        <v>368</v>
      </c>
      <c r="F83" s="77" t="s">
        <v>537</v>
      </c>
      <c r="G83" s="182" t="s">
        <v>518</v>
      </c>
      <c r="H83" s="28"/>
      <c r="I83" s="46" t="s">
        <v>451</v>
      </c>
      <c r="J83" s="43"/>
      <c r="K83" s="43"/>
    </row>
    <row r="84" spans="1:11" s="45" customFormat="1" ht="306.75" customHeight="1" x14ac:dyDescent="0.25">
      <c r="A84" s="182" t="s">
        <v>352</v>
      </c>
      <c r="B84" s="77" t="s">
        <v>353</v>
      </c>
      <c r="C84" s="182" t="s">
        <v>21</v>
      </c>
      <c r="D84" s="182" t="s">
        <v>354</v>
      </c>
      <c r="E84" s="182" t="s">
        <v>355</v>
      </c>
      <c r="F84" s="77" t="s">
        <v>578</v>
      </c>
      <c r="G84" s="182" t="s">
        <v>518</v>
      </c>
      <c r="H84" s="28"/>
      <c r="I84" s="46" t="s">
        <v>433</v>
      </c>
      <c r="J84" s="43"/>
      <c r="K84" s="43"/>
    </row>
    <row r="85" spans="1:11" s="45" customFormat="1" ht="131.25" customHeight="1" x14ac:dyDescent="0.25">
      <c r="A85" s="182" t="s">
        <v>12</v>
      </c>
      <c r="B85" s="77" t="s">
        <v>99</v>
      </c>
      <c r="C85" s="182" t="s">
        <v>89</v>
      </c>
      <c r="D85" s="182" t="s">
        <v>322</v>
      </c>
      <c r="E85" s="182" t="s">
        <v>497</v>
      </c>
      <c r="F85" s="77" t="s">
        <v>548</v>
      </c>
      <c r="G85" s="182" t="s">
        <v>518</v>
      </c>
      <c r="H85" s="28"/>
      <c r="I85" s="46" t="s">
        <v>453</v>
      </c>
      <c r="J85" s="43"/>
      <c r="K85" s="43"/>
    </row>
    <row r="86" spans="1:11" s="45" customFormat="1" ht="134.25" customHeight="1" x14ac:dyDescent="0.25">
      <c r="A86" s="209" t="s">
        <v>100</v>
      </c>
      <c r="B86" s="219" t="s">
        <v>101</v>
      </c>
      <c r="C86" s="209" t="s">
        <v>89</v>
      </c>
      <c r="D86" s="175" t="s">
        <v>322</v>
      </c>
      <c r="E86" s="209" t="s">
        <v>498</v>
      </c>
      <c r="F86" s="219" t="s">
        <v>528</v>
      </c>
      <c r="G86" s="182" t="s">
        <v>518</v>
      </c>
      <c r="H86" s="223"/>
      <c r="I86" s="46" t="s">
        <v>451</v>
      </c>
      <c r="J86" s="43"/>
      <c r="K86" s="43"/>
    </row>
    <row r="87" spans="1:11" s="45" customFormat="1" ht="93.75" hidden="1" customHeight="1" x14ac:dyDescent="0.25">
      <c r="A87" s="210"/>
      <c r="B87" s="220"/>
      <c r="C87" s="210"/>
      <c r="D87" s="177"/>
      <c r="E87" s="210"/>
      <c r="F87" s="220"/>
      <c r="G87" s="182"/>
      <c r="H87" s="224"/>
      <c r="I87" s="46"/>
      <c r="J87" s="43"/>
      <c r="K87" s="43"/>
    </row>
    <row r="88" spans="1:11" s="45" customFormat="1" ht="137.25" customHeight="1" x14ac:dyDescent="0.25">
      <c r="A88" s="182" t="s">
        <v>102</v>
      </c>
      <c r="B88" s="77" t="s">
        <v>103</v>
      </c>
      <c r="C88" s="182" t="s">
        <v>89</v>
      </c>
      <c r="D88" s="182" t="s">
        <v>322</v>
      </c>
      <c r="E88" s="197" t="s">
        <v>499</v>
      </c>
      <c r="F88" s="77" t="s">
        <v>579</v>
      </c>
      <c r="G88" s="182" t="s">
        <v>518</v>
      </c>
      <c r="H88" s="182"/>
      <c r="I88" s="46" t="s">
        <v>453</v>
      </c>
      <c r="J88" s="43"/>
      <c r="K88" s="43"/>
    </row>
    <row r="89" spans="1:11" s="45" customFormat="1" ht="160.5" customHeight="1" x14ac:dyDescent="0.25">
      <c r="A89" s="182" t="s">
        <v>104</v>
      </c>
      <c r="B89" s="77" t="s">
        <v>105</v>
      </c>
      <c r="C89" s="182" t="s">
        <v>89</v>
      </c>
      <c r="D89" s="182" t="s">
        <v>257</v>
      </c>
      <c r="E89" s="197" t="s">
        <v>500</v>
      </c>
      <c r="F89" s="77" t="s">
        <v>539</v>
      </c>
      <c r="G89" s="182" t="s">
        <v>518</v>
      </c>
      <c r="H89" s="182"/>
      <c r="I89" s="46" t="s">
        <v>453</v>
      </c>
      <c r="J89" s="43"/>
      <c r="K89" s="43"/>
    </row>
    <row r="90" spans="1:11" s="45" customFormat="1" ht="172.5" customHeight="1" x14ac:dyDescent="0.25">
      <c r="A90" s="182" t="s">
        <v>106</v>
      </c>
      <c r="B90" s="77" t="s">
        <v>107</v>
      </c>
      <c r="C90" s="182" t="s">
        <v>89</v>
      </c>
      <c r="D90" s="182" t="s">
        <v>322</v>
      </c>
      <c r="E90" s="182" t="s">
        <v>473</v>
      </c>
      <c r="F90" s="77" t="s">
        <v>538</v>
      </c>
      <c r="G90" s="182" t="s">
        <v>518</v>
      </c>
      <c r="H90" s="182"/>
      <c r="I90" s="44" t="s">
        <v>454</v>
      </c>
      <c r="J90" s="43"/>
      <c r="K90" s="43"/>
    </row>
    <row r="91" spans="1:11" s="45" customFormat="1" ht="271.5" customHeight="1" x14ac:dyDescent="0.25">
      <c r="A91" s="206" t="s">
        <v>175</v>
      </c>
      <c r="B91" s="207" t="s">
        <v>591</v>
      </c>
      <c r="C91" s="206" t="s">
        <v>21</v>
      </c>
      <c r="D91" s="206" t="s">
        <v>354</v>
      </c>
      <c r="E91" s="206" t="s">
        <v>592</v>
      </c>
      <c r="F91" s="208" t="s">
        <v>593</v>
      </c>
      <c r="G91" s="206"/>
      <c r="H91" s="206"/>
      <c r="I91" s="44"/>
      <c r="J91" s="43"/>
      <c r="K91" s="43"/>
    </row>
    <row r="92" spans="1:11" s="45" customFormat="1" ht="29.25" customHeight="1" x14ac:dyDescent="0.25">
      <c r="A92" s="226" t="s">
        <v>329</v>
      </c>
      <c r="B92" s="227"/>
      <c r="C92" s="227"/>
      <c r="D92" s="227"/>
      <c r="E92" s="227"/>
      <c r="F92" s="227"/>
      <c r="G92" s="227"/>
      <c r="H92" s="228"/>
      <c r="I92" s="46"/>
      <c r="J92" s="43"/>
      <c r="K92" s="43"/>
    </row>
    <row r="93" spans="1:11" s="45" customFormat="1" ht="409.6" customHeight="1" x14ac:dyDescent="0.25">
      <c r="A93" s="209" t="s">
        <v>15</v>
      </c>
      <c r="B93" s="209" t="s">
        <v>110</v>
      </c>
      <c r="C93" s="209" t="s">
        <v>89</v>
      </c>
      <c r="D93" s="209" t="s">
        <v>258</v>
      </c>
      <c r="E93" s="209" t="s">
        <v>501</v>
      </c>
      <c r="F93" s="219" t="s">
        <v>580</v>
      </c>
      <c r="G93" s="209" t="s">
        <v>518</v>
      </c>
      <c r="H93" s="219" t="s">
        <v>555</v>
      </c>
      <c r="I93" s="249" t="s">
        <v>434</v>
      </c>
      <c r="J93" s="43"/>
      <c r="K93" s="43"/>
    </row>
    <row r="94" spans="1:11" s="45" customFormat="1" ht="409.5" customHeight="1" x14ac:dyDescent="0.25">
      <c r="A94" s="225"/>
      <c r="B94" s="225"/>
      <c r="C94" s="225"/>
      <c r="D94" s="225"/>
      <c r="E94" s="225"/>
      <c r="F94" s="230"/>
      <c r="G94" s="225"/>
      <c r="H94" s="230"/>
      <c r="I94" s="255"/>
      <c r="J94" s="43"/>
      <c r="K94" s="43"/>
    </row>
    <row r="95" spans="1:11" s="45" customFormat="1" ht="409.5" customHeight="1" x14ac:dyDescent="0.25">
      <c r="A95" s="210"/>
      <c r="B95" s="210"/>
      <c r="C95" s="210"/>
      <c r="D95" s="210"/>
      <c r="E95" s="210"/>
      <c r="F95" s="220"/>
      <c r="G95" s="210"/>
      <c r="H95" s="230"/>
      <c r="I95" s="250"/>
      <c r="J95" s="43"/>
      <c r="K95" s="43"/>
    </row>
    <row r="96" spans="1:11" s="45" customFormat="1" ht="381" customHeight="1" x14ac:dyDescent="0.25">
      <c r="A96" s="176"/>
      <c r="B96" s="177"/>
      <c r="C96" s="177"/>
      <c r="D96" s="177"/>
      <c r="E96" s="177"/>
      <c r="F96" s="196"/>
      <c r="G96" s="176"/>
      <c r="H96" s="220"/>
      <c r="I96" s="172"/>
      <c r="J96" s="43"/>
      <c r="K96" s="43"/>
    </row>
    <row r="97" spans="1:11" s="45" customFormat="1" ht="159.75" customHeight="1" x14ac:dyDescent="0.25">
      <c r="A97" s="175" t="s">
        <v>16</v>
      </c>
      <c r="B97" s="77" t="s">
        <v>262</v>
      </c>
      <c r="C97" s="182" t="s">
        <v>89</v>
      </c>
      <c r="D97" s="182" t="s">
        <v>258</v>
      </c>
      <c r="E97" s="182" t="s">
        <v>502</v>
      </c>
      <c r="F97" s="77" t="s">
        <v>587</v>
      </c>
      <c r="G97" s="209" t="s">
        <v>518</v>
      </c>
      <c r="H97" s="77"/>
      <c r="I97" s="44" t="s">
        <v>434</v>
      </c>
      <c r="J97" s="43"/>
      <c r="K97" s="43"/>
    </row>
    <row r="98" spans="1:11" s="45" customFormat="1" ht="135" hidden="1" customHeight="1" x14ac:dyDescent="0.25">
      <c r="A98" s="182" t="s">
        <v>111</v>
      </c>
      <c r="B98" s="77" t="s">
        <v>112</v>
      </c>
      <c r="C98" s="182" t="s">
        <v>89</v>
      </c>
      <c r="D98" s="182"/>
      <c r="E98" s="182" t="s">
        <v>289</v>
      </c>
      <c r="F98" s="77"/>
      <c r="G98" s="209"/>
      <c r="H98" s="77"/>
      <c r="I98" s="44" t="s">
        <v>434</v>
      </c>
      <c r="J98" s="43"/>
      <c r="K98" s="43"/>
    </row>
    <row r="99" spans="1:11" s="45" customFormat="1" ht="133.15" hidden="1" customHeight="1" x14ac:dyDescent="0.25">
      <c r="A99" s="175" t="s">
        <v>263</v>
      </c>
      <c r="B99" s="180" t="s">
        <v>113</v>
      </c>
      <c r="C99" s="182" t="s">
        <v>89</v>
      </c>
      <c r="D99" s="175"/>
      <c r="E99" s="175" t="s">
        <v>287</v>
      </c>
      <c r="F99" s="77"/>
      <c r="G99" s="175"/>
      <c r="H99" s="175"/>
      <c r="I99" s="44" t="s">
        <v>434</v>
      </c>
      <c r="J99" s="43"/>
      <c r="K99" s="43"/>
    </row>
    <row r="100" spans="1:11" s="45" customFormat="1" ht="160.5" hidden="1" customHeight="1" x14ac:dyDescent="0.25">
      <c r="A100" s="175" t="s">
        <v>264</v>
      </c>
      <c r="B100" s="77" t="s">
        <v>265</v>
      </c>
      <c r="C100" s="182" t="s">
        <v>89</v>
      </c>
      <c r="D100" s="175"/>
      <c r="E100" s="175" t="s">
        <v>290</v>
      </c>
      <c r="F100" s="77"/>
      <c r="G100" s="182"/>
      <c r="H100" s="175"/>
      <c r="I100" s="44" t="s">
        <v>434</v>
      </c>
      <c r="J100" s="43"/>
      <c r="K100" s="43"/>
    </row>
    <row r="101" spans="1:11" s="45" customFormat="1" ht="245.45" hidden="1" customHeight="1" x14ac:dyDescent="0.25">
      <c r="A101" s="182" t="s">
        <v>114</v>
      </c>
      <c r="B101" s="77" t="s">
        <v>115</v>
      </c>
      <c r="C101" s="182" t="s">
        <v>89</v>
      </c>
      <c r="D101" s="182"/>
      <c r="E101" s="182"/>
      <c r="F101" s="77"/>
      <c r="G101" s="182"/>
      <c r="H101" s="28"/>
      <c r="I101" s="44" t="s">
        <v>434</v>
      </c>
      <c r="J101" s="43"/>
      <c r="K101" s="43"/>
    </row>
    <row r="102" spans="1:11" s="45" customFormat="1" ht="224.25" hidden="1" customHeight="1" x14ac:dyDescent="0.25">
      <c r="A102" s="175" t="s">
        <v>116</v>
      </c>
      <c r="B102" s="180" t="s">
        <v>117</v>
      </c>
      <c r="C102" s="182" t="s">
        <v>89</v>
      </c>
      <c r="D102" s="182"/>
      <c r="E102" s="182"/>
      <c r="F102" s="77"/>
      <c r="G102" s="182"/>
      <c r="H102" s="28"/>
      <c r="I102" s="44" t="s">
        <v>434</v>
      </c>
      <c r="J102" s="43"/>
      <c r="K102" s="43"/>
    </row>
    <row r="103" spans="1:11" s="45" customFormat="1" ht="130.15" hidden="1" customHeight="1" x14ac:dyDescent="0.25">
      <c r="A103" s="182" t="s">
        <v>118</v>
      </c>
      <c r="B103" s="77" t="s">
        <v>119</v>
      </c>
      <c r="C103" s="182" t="s">
        <v>89</v>
      </c>
      <c r="D103" s="182"/>
      <c r="E103" s="182"/>
      <c r="F103" s="77"/>
      <c r="G103" s="28"/>
      <c r="H103" s="28"/>
      <c r="I103" s="44" t="s">
        <v>434</v>
      </c>
      <c r="J103" s="43"/>
      <c r="K103" s="43"/>
    </row>
    <row r="104" spans="1:11" s="45" customFormat="1" ht="168.75" hidden="1" customHeight="1" x14ac:dyDescent="0.25">
      <c r="A104" s="182" t="s">
        <v>111</v>
      </c>
      <c r="B104" s="77" t="s">
        <v>304</v>
      </c>
      <c r="C104" s="182" t="s">
        <v>89</v>
      </c>
      <c r="D104" s="182" t="s">
        <v>369</v>
      </c>
      <c r="E104" s="182" t="s">
        <v>324</v>
      </c>
      <c r="F104" s="77"/>
      <c r="G104" s="28"/>
      <c r="H104" s="28"/>
      <c r="I104" s="44" t="s">
        <v>434</v>
      </c>
      <c r="J104" s="43"/>
      <c r="K104" s="43"/>
    </row>
    <row r="105" spans="1:11" s="45" customFormat="1" ht="409.6" customHeight="1" x14ac:dyDescent="0.25">
      <c r="A105" s="209" t="s">
        <v>424</v>
      </c>
      <c r="B105" s="209" t="s">
        <v>423</v>
      </c>
      <c r="C105" s="209" t="s">
        <v>425</v>
      </c>
      <c r="D105" s="209" t="s">
        <v>411</v>
      </c>
      <c r="E105" s="209" t="s">
        <v>503</v>
      </c>
      <c r="F105" s="219" t="s">
        <v>581</v>
      </c>
      <c r="G105" s="209" t="s">
        <v>518</v>
      </c>
      <c r="H105" s="219" t="s">
        <v>556</v>
      </c>
      <c r="I105" s="44" t="s">
        <v>434</v>
      </c>
      <c r="J105" s="43"/>
      <c r="K105" s="43"/>
    </row>
    <row r="106" spans="1:11" s="45" customFormat="1" ht="409.6" customHeight="1" x14ac:dyDescent="0.25">
      <c r="A106" s="225"/>
      <c r="B106" s="225"/>
      <c r="C106" s="225"/>
      <c r="D106" s="225"/>
      <c r="E106" s="225"/>
      <c r="F106" s="230"/>
      <c r="G106" s="225"/>
      <c r="H106" s="230"/>
      <c r="I106" s="44"/>
      <c r="J106" s="43"/>
      <c r="K106" s="43"/>
    </row>
    <row r="107" spans="1:11" s="45" customFormat="1" ht="140.25" customHeight="1" x14ac:dyDescent="0.25">
      <c r="A107" s="210"/>
      <c r="B107" s="210"/>
      <c r="C107" s="210"/>
      <c r="D107" s="210"/>
      <c r="E107" s="225"/>
      <c r="F107" s="220"/>
      <c r="G107" s="210"/>
      <c r="H107" s="220"/>
      <c r="I107" s="44"/>
      <c r="J107" s="43"/>
      <c r="K107" s="43"/>
    </row>
    <row r="108" spans="1:11" s="45" customFormat="1" ht="225.75" customHeight="1" x14ac:dyDescent="0.25">
      <c r="A108" s="182" t="s">
        <v>426</v>
      </c>
      <c r="B108" s="77" t="s">
        <v>427</v>
      </c>
      <c r="C108" s="175" t="s">
        <v>425</v>
      </c>
      <c r="D108" s="182" t="s">
        <v>428</v>
      </c>
      <c r="E108" s="210"/>
      <c r="F108" s="77" t="s">
        <v>582</v>
      </c>
      <c r="G108" s="182" t="s">
        <v>518</v>
      </c>
      <c r="H108" s="77" t="s">
        <v>557</v>
      </c>
      <c r="I108" s="44" t="s">
        <v>434</v>
      </c>
      <c r="J108" s="43"/>
      <c r="K108" s="43"/>
    </row>
    <row r="109" spans="1:11" s="45" customFormat="1" ht="36" customHeight="1" x14ac:dyDescent="0.25">
      <c r="A109" s="182" t="s">
        <v>120</v>
      </c>
      <c r="B109" s="226" t="s">
        <v>121</v>
      </c>
      <c r="C109" s="227"/>
      <c r="D109" s="227"/>
      <c r="E109" s="227"/>
      <c r="F109" s="227"/>
      <c r="G109" s="227"/>
      <c r="H109" s="228"/>
      <c r="I109" s="46"/>
      <c r="J109" s="43"/>
      <c r="K109" s="43"/>
    </row>
    <row r="110" spans="1:11" s="45" customFormat="1" ht="291.75" customHeight="1" x14ac:dyDescent="0.25">
      <c r="A110" s="175" t="s">
        <v>122</v>
      </c>
      <c r="B110" s="180" t="s">
        <v>123</v>
      </c>
      <c r="C110" s="175" t="s">
        <v>86</v>
      </c>
      <c r="D110" s="175" t="s">
        <v>257</v>
      </c>
      <c r="E110" s="175" t="s">
        <v>536</v>
      </c>
      <c r="F110" s="180" t="s">
        <v>535</v>
      </c>
      <c r="G110" s="175" t="s">
        <v>518</v>
      </c>
      <c r="H110" s="183"/>
      <c r="I110" s="44" t="s">
        <v>455</v>
      </c>
      <c r="J110" s="43"/>
      <c r="K110" s="43"/>
    </row>
    <row r="111" spans="1:11" s="45" customFormat="1" ht="36" customHeight="1" x14ac:dyDescent="0.25">
      <c r="A111" s="182" t="s">
        <v>124</v>
      </c>
      <c r="B111" s="226" t="s">
        <v>125</v>
      </c>
      <c r="C111" s="227"/>
      <c r="D111" s="227"/>
      <c r="E111" s="227"/>
      <c r="F111" s="227"/>
      <c r="G111" s="227"/>
      <c r="H111" s="228"/>
      <c r="I111" s="46"/>
      <c r="J111" s="43"/>
      <c r="K111" s="43"/>
    </row>
    <row r="112" spans="1:11" s="45" customFormat="1" ht="334.5" customHeight="1" x14ac:dyDescent="0.25">
      <c r="A112" s="209" t="s">
        <v>126</v>
      </c>
      <c r="B112" s="219" t="s">
        <v>127</v>
      </c>
      <c r="C112" s="209" t="s">
        <v>21</v>
      </c>
      <c r="D112" s="209" t="s">
        <v>257</v>
      </c>
      <c r="E112" s="209" t="s">
        <v>504</v>
      </c>
      <c r="F112" s="219" t="s">
        <v>529</v>
      </c>
      <c r="G112" s="209" t="s">
        <v>518</v>
      </c>
      <c r="H112" s="223"/>
      <c r="I112" s="217" t="s">
        <v>440</v>
      </c>
      <c r="J112" s="43"/>
      <c r="K112" s="43"/>
    </row>
    <row r="113" spans="1:11" s="45" customFormat="1" ht="197.25" hidden="1" customHeight="1" x14ac:dyDescent="0.25">
      <c r="A113" s="210"/>
      <c r="B113" s="220"/>
      <c r="C113" s="210"/>
      <c r="D113" s="210"/>
      <c r="E113" s="210"/>
      <c r="F113" s="220"/>
      <c r="G113" s="210"/>
      <c r="H113" s="224"/>
      <c r="I113" s="218"/>
      <c r="J113" s="43"/>
      <c r="K113" s="43"/>
    </row>
    <row r="114" spans="1:11" s="45" customFormat="1" ht="21" customHeight="1" x14ac:dyDescent="0.25">
      <c r="A114" s="182" t="s">
        <v>128</v>
      </c>
      <c r="B114" s="236" t="s">
        <v>129</v>
      </c>
      <c r="C114" s="236"/>
      <c r="D114" s="236"/>
      <c r="E114" s="236"/>
      <c r="F114" s="236"/>
      <c r="G114" s="236"/>
      <c r="H114" s="236"/>
      <c r="I114" s="46"/>
      <c r="J114" s="43"/>
      <c r="K114" s="43"/>
    </row>
    <row r="115" spans="1:11" s="45" customFormat="1" ht="163.5" customHeight="1" x14ac:dyDescent="0.25">
      <c r="A115" s="209" t="s">
        <v>130</v>
      </c>
      <c r="B115" s="219" t="s">
        <v>131</v>
      </c>
      <c r="C115" s="209" t="s">
        <v>21</v>
      </c>
      <c r="D115" s="209" t="s">
        <v>257</v>
      </c>
      <c r="E115" s="209" t="s">
        <v>505</v>
      </c>
      <c r="F115" s="219" t="s">
        <v>583</v>
      </c>
      <c r="G115" s="209" t="s">
        <v>518</v>
      </c>
      <c r="H115" s="209"/>
      <c r="I115" s="46"/>
      <c r="J115" s="43"/>
      <c r="K115" s="43"/>
    </row>
    <row r="116" spans="1:11" s="45" customFormat="1" ht="221.25" customHeight="1" x14ac:dyDescent="0.25">
      <c r="A116" s="225"/>
      <c r="B116" s="230"/>
      <c r="C116" s="225"/>
      <c r="D116" s="225"/>
      <c r="E116" s="225"/>
      <c r="F116" s="230"/>
      <c r="G116" s="225"/>
      <c r="H116" s="225"/>
      <c r="I116" s="46" t="s">
        <v>440</v>
      </c>
      <c r="J116" s="43"/>
      <c r="K116" s="43"/>
    </row>
    <row r="117" spans="1:11" s="45" customFormat="1" ht="292.5" hidden="1" customHeight="1" x14ac:dyDescent="0.25">
      <c r="A117" s="210"/>
      <c r="B117" s="220"/>
      <c r="C117" s="210"/>
      <c r="D117" s="192"/>
      <c r="E117" s="192"/>
      <c r="F117" s="196"/>
      <c r="G117" s="210"/>
      <c r="H117" s="210"/>
      <c r="I117" s="46"/>
      <c r="J117" s="43"/>
      <c r="K117" s="43"/>
    </row>
    <row r="118" spans="1:11" s="45" customFormat="1" ht="205.5" customHeight="1" x14ac:dyDescent="0.25">
      <c r="A118" s="182" t="s">
        <v>132</v>
      </c>
      <c r="B118" s="77" t="s">
        <v>133</v>
      </c>
      <c r="C118" s="182" t="s">
        <v>134</v>
      </c>
      <c r="D118" s="182" t="s">
        <v>322</v>
      </c>
      <c r="E118" s="182" t="s">
        <v>506</v>
      </c>
      <c r="F118" s="77" t="s">
        <v>584</v>
      </c>
      <c r="G118" s="182" t="s">
        <v>518</v>
      </c>
      <c r="H118" s="28"/>
      <c r="I118" s="46" t="s">
        <v>440</v>
      </c>
      <c r="J118" s="43"/>
      <c r="K118" s="43"/>
    </row>
    <row r="119" spans="1:11" s="45" customFormat="1" ht="192.75" customHeight="1" x14ac:dyDescent="0.25">
      <c r="A119" s="182" t="s">
        <v>135</v>
      </c>
      <c r="B119" s="77" t="s">
        <v>136</v>
      </c>
      <c r="C119" s="182" t="s">
        <v>134</v>
      </c>
      <c r="D119" s="182" t="s">
        <v>322</v>
      </c>
      <c r="E119" s="182" t="s">
        <v>507</v>
      </c>
      <c r="F119" s="77" t="s">
        <v>530</v>
      </c>
      <c r="G119" s="182" t="s">
        <v>534</v>
      </c>
      <c r="H119" s="28"/>
      <c r="I119" s="46" t="s">
        <v>472</v>
      </c>
      <c r="J119" s="43"/>
      <c r="K119" s="43"/>
    </row>
    <row r="120" spans="1:11" s="45" customFormat="1" ht="209.25" customHeight="1" x14ac:dyDescent="0.25">
      <c r="A120" s="182" t="s">
        <v>137</v>
      </c>
      <c r="B120" s="77" t="s">
        <v>138</v>
      </c>
      <c r="C120" s="182" t="s">
        <v>139</v>
      </c>
      <c r="D120" s="182" t="s">
        <v>322</v>
      </c>
      <c r="E120" s="145" t="s">
        <v>508</v>
      </c>
      <c r="F120" s="77" t="s">
        <v>585</v>
      </c>
      <c r="G120" s="182" t="s">
        <v>534</v>
      </c>
      <c r="H120" s="28"/>
      <c r="I120" s="44" t="s">
        <v>456</v>
      </c>
      <c r="J120" s="43"/>
      <c r="K120" s="43"/>
    </row>
    <row r="121" spans="1:11" s="45" customFormat="1" ht="325.5" customHeight="1" x14ac:dyDescent="0.25">
      <c r="A121" s="209" t="s">
        <v>140</v>
      </c>
      <c r="B121" s="219" t="s">
        <v>141</v>
      </c>
      <c r="C121" s="209" t="s">
        <v>142</v>
      </c>
      <c r="D121" s="209" t="s">
        <v>322</v>
      </c>
      <c r="E121" s="221" t="s">
        <v>551</v>
      </c>
      <c r="F121" s="219" t="s">
        <v>531</v>
      </c>
      <c r="G121" s="209" t="s">
        <v>534</v>
      </c>
      <c r="H121" s="223"/>
      <c r="I121" s="44" t="s">
        <v>456</v>
      </c>
      <c r="J121" s="43"/>
      <c r="K121" s="43"/>
    </row>
    <row r="122" spans="1:11" s="45" customFormat="1" ht="409.6" customHeight="1" x14ac:dyDescent="0.25">
      <c r="A122" s="210"/>
      <c r="B122" s="220"/>
      <c r="C122" s="210"/>
      <c r="D122" s="210"/>
      <c r="E122" s="222"/>
      <c r="F122" s="220"/>
      <c r="G122" s="210"/>
      <c r="H122" s="224"/>
      <c r="I122" s="44"/>
      <c r="J122" s="43"/>
      <c r="K122" s="43"/>
    </row>
    <row r="123" spans="1:11" s="45" customFormat="1" ht="19.5" customHeight="1" x14ac:dyDescent="0.25">
      <c r="A123" s="175" t="s">
        <v>266</v>
      </c>
      <c r="B123" s="226" t="s">
        <v>267</v>
      </c>
      <c r="C123" s="227"/>
      <c r="D123" s="227"/>
      <c r="E123" s="227"/>
      <c r="F123" s="227"/>
      <c r="G123" s="227"/>
      <c r="H123" s="228"/>
      <c r="I123" s="46"/>
      <c r="J123" s="43"/>
      <c r="K123" s="43"/>
    </row>
    <row r="124" spans="1:11" s="45" customFormat="1" ht="258.75" customHeight="1" x14ac:dyDescent="0.25">
      <c r="A124" s="209" t="s">
        <v>243</v>
      </c>
      <c r="B124" s="219" t="s">
        <v>326</v>
      </c>
      <c r="C124" s="209" t="s">
        <v>21</v>
      </c>
      <c r="D124" s="209" t="s">
        <v>261</v>
      </c>
      <c r="E124" s="221" t="s">
        <v>509</v>
      </c>
      <c r="F124" s="219" t="s">
        <v>586</v>
      </c>
      <c r="G124" s="209" t="s">
        <v>518</v>
      </c>
      <c r="H124" s="236"/>
      <c r="I124" s="249" t="s">
        <v>513</v>
      </c>
      <c r="J124" s="43"/>
      <c r="K124" s="43"/>
    </row>
    <row r="125" spans="1:11" s="45" customFormat="1" ht="273" customHeight="1" x14ac:dyDescent="0.25">
      <c r="A125" s="225"/>
      <c r="B125" s="230"/>
      <c r="C125" s="225"/>
      <c r="D125" s="225"/>
      <c r="E125" s="229"/>
      <c r="F125" s="220"/>
      <c r="G125" s="225"/>
      <c r="H125" s="236"/>
      <c r="I125" s="250"/>
      <c r="J125" s="43"/>
      <c r="K125" s="43"/>
    </row>
    <row r="126" spans="1:11" s="45" customFormat="1" ht="21" customHeight="1" x14ac:dyDescent="0.25">
      <c r="A126" s="175" t="s">
        <v>269</v>
      </c>
      <c r="B126" s="226" t="s">
        <v>268</v>
      </c>
      <c r="C126" s="227"/>
      <c r="D126" s="227"/>
      <c r="E126" s="227"/>
      <c r="F126" s="227"/>
      <c r="G126" s="227"/>
      <c r="H126" s="228"/>
      <c r="I126" s="46"/>
      <c r="J126" s="43"/>
      <c r="K126" s="43"/>
    </row>
    <row r="127" spans="1:11" s="45" customFormat="1" ht="237" customHeight="1" x14ac:dyDescent="0.25">
      <c r="A127" s="175" t="s">
        <v>246</v>
      </c>
      <c r="B127" s="77" t="s">
        <v>327</v>
      </c>
      <c r="C127" s="182" t="s">
        <v>89</v>
      </c>
      <c r="D127" s="182" t="s">
        <v>261</v>
      </c>
      <c r="E127" s="182" t="s">
        <v>510</v>
      </c>
      <c r="F127" s="219" t="s">
        <v>558</v>
      </c>
      <c r="G127" s="182" t="s">
        <v>518</v>
      </c>
      <c r="H127" s="182" t="s">
        <v>559</v>
      </c>
      <c r="I127" s="44" t="s">
        <v>434</v>
      </c>
      <c r="J127" s="43"/>
      <c r="K127" s="43"/>
    </row>
    <row r="128" spans="1:11" s="45" customFormat="1" ht="186.75" customHeight="1" x14ac:dyDescent="0.25">
      <c r="A128" s="175" t="s">
        <v>247</v>
      </c>
      <c r="B128" s="77" t="s">
        <v>270</v>
      </c>
      <c r="C128" s="182" t="s">
        <v>89</v>
      </c>
      <c r="D128" s="182" t="s">
        <v>297</v>
      </c>
      <c r="E128" s="182" t="s">
        <v>370</v>
      </c>
      <c r="F128" s="220"/>
      <c r="G128" s="182" t="s">
        <v>534</v>
      </c>
      <c r="H128" s="182"/>
      <c r="I128" s="44" t="s">
        <v>457</v>
      </c>
      <c r="J128" s="43"/>
      <c r="K128" s="43"/>
    </row>
    <row r="129" spans="1:11" s="45" customFormat="1" ht="147.75" customHeight="1" x14ac:dyDescent="0.25">
      <c r="A129" s="175" t="s">
        <v>271</v>
      </c>
      <c r="B129" s="77" t="s">
        <v>291</v>
      </c>
      <c r="C129" s="182" t="s">
        <v>89</v>
      </c>
      <c r="D129" s="182" t="s">
        <v>261</v>
      </c>
      <c r="E129" s="182" t="s">
        <v>511</v>
      </c>
      <c r="F129" s="219" t="s">
        <v>560</v>
      </c>
      <c r="G129" s="182" t="s">
        <v>534</v>
      </c>
      <c r="H129" s="182"/>
      <c r="I129" s="44" t="s">
        <v>457</v>
      </c>
      <c r="J129" s="43"/>
      <c r="K129" s="43"/>
    </row>
    <row r="130" spans="1:11" s="45" customFormat="1" ht="178.5" customHeight="1" x14ac:dyDescent="0.25">
      <c r="A130" s="182" t="s">
        <v>356</v>
      </c>
      <c r="B130" s="77" t="s">
        <v>357</v>
      </c>
      <c r="C130" s="182" t="s">
        <v>21</v>
      </c>
      <c r="D130" s="182" t="s">
        <v>290</v>
      </c>
      <c r="E130" s="182" t="s">
        <v>358</v>
      </c>
      <c r="F130" s="220"/>
      <c r="G130" s="182" t="s">
        <v>534</v>
      </c>
      <c r="H130" s="182"/>
      <c r="I130" s="44" t="s">
        <v>457</v>
      </c>
      <c r="J130" s="43"/>
      <c r="K130" s="43"/>
    </row>
    <row r="131" spans="1:11" s="45" customFormat="1" ht="27.75" customHeight="1" x14ac:dyDescent="0.25">
      <c r="A131" s="175" t="s">
        <v>272</v>
      </c>
      <c r="B131" s="226" t="s">
        <v>273</v>
      </c>
      <c r="C131" s="227"/>
      <c r="D131" s="227"/>
      <c r="E131" s="227"/>
      <c r="F131" s="227"/>
      <c r="G131" s="227"/>
      <c r="H131" s="228"/>
      <c r="I131" s="46"/>
      <c r="J131" s="43"/>
      <c r="K131" s="43"/>
    </row>
    <row r="132" spans="1:11" s="45" customFormat="1" ht="243" customHeight="1" x14ac:dyDescent="0.25">
      <c r="A132" s="236" t="s">
        <v>248</v>
      </c>
      <c r="B132" s="245" t="s">
        <v>292</v>
      </c>
      <c r="C132" s="209" t="s">
        <v>89</v>
      </c>
      <c r="D132" s="209" t="s">
        <v>297</v>
      </c>
      <c r="E132" s="209" t="s">
        <v>512</v>
      </c>
      <c r="F132" s="246" t="s">
        <v>552</v>
      </c>
      <c r="G132" s="209" t="s">
        <v>518</v>
      </c>
      <c r="H132" s="245"/>
      <c r="I132" s="44" t="s">
        <v>458</v>
      </c>
      <c r="J132" s="43"/>
      <c r="K132" s="43"/>
    </row>
    <row r="133" spans="1:11" ht="130.5" hidden="1" customHeight="1" x14ac:dyDescent="0.25">
      <c r="A133" s="236"/>
      <c r="B133" s="245"/>
      <c r="C133" s="225"/>
      <c r="D133" s="225"/>
      <c r="E133" s="225"/>
      <c r="F133" s="247"/>
      <c r="G133" s="225"/>
      <c r="H133" s="245"/>
      <c r="J133" s="34"/>
      <c r="K133" s="34"/>
    </row>
    <row r="134" spans="1:11" ht="147.75" hidden="1" customHeight="1" x14ac:dyDescent="0.25">
      <c r="A134" s="236"/>
      <c r="B134" s="245"/>
      <c r="C134" s="210"/>
      <c r="D134" s="210"/>
      <c r="E134" s="210"/>
      <c r="F134" s="248"/>
      <c r="G134" s="210"/>
      <c r="H134" s="245"/>
      <c r="J134" s="34"/>
      <c r="K134" s="34"/>
    </row>
    <row r="135" spans="1:11" hidden="1" x14ac:dyDescent="0.25">
      <c r="A135" s="70" t="s">
        <v>143</v>
      </c>
      <c r="B135" s="133"/>
      <c r="C135" s="70"/>
      <c r="D135" s="70"/>
      <c r="E135" s="70"/>
      <c r="F135" s="71" t="s">
        <v>240</v>
      </c>
      <c r="G135" s="72">
        <v>47</v>
      </c>
      <c r="H135" s="70"/>
      <c r="J135" s="4"/>
      <c r="K135" s="4"/>
    </row>
    <row r="136" spans="1:11" hidden="1" x14ac:dyDescent="0.25">
      <c r="A136" s="73"/>
      <c r="B136" s="134"/>
      <c r="C136" s="73"/>
      <c r="D136" s="73"/>
      <c r="E136" s="73"/>
      <c r="F136" s="74"/>
      <c r="G136" s="75"/>
      <c r="H136" s="73"/>
      <c r="J136" s="4"/>
      <c r="K136" s="4"/>
    </row>
  </sheetData>
  <mergeCells count="191">
    <mergeCell ref="B21:B23"/>
    <mergeCell ref="A21:A23"/>
    <mergeCell ref="G21:G22"/>
    <mergeCell ref="H21:H23"/>
    <mergeCell ref="I21:I22"/>
    <mergeCell ref="F28:F29"/>
    <mergeCell ref="E28:E29"/>
    <mergeCell ref="D28:D29"/>
    <mergeCell ref="C28:C29"/>
    <mergeCell ref="B28:B29"/>
    <mergeCell ref="A28:A29"/>
    <mergeCell ref="G28:G29"/>
    <mergeCell ref="H28:H29"/>
    <mergeCell ref="I28:I29"/>
    <mergeCell ref="I6:I7"/>
    <mergeCell ref="I30:I32"/>
    <mergeCell ref="I33:I35"/>
    <mergeCell ref="I36:I39"/>
    <mergeCell ref="I50:I52"/>
    <mergeCell ref="I54:I58"/>
    <mergeCell ref="I93:I95"/>
    <mergeCell ref="F30:F32"/>
    <mergeCell ref="H24:H26"/>
    <mergeCell ref="F21:F22"/>
    <mergeCell ref="F53:F58"/>
    <mergeCell ref="G53:G58"/>
    <mergeCell ref="H53:H58"/>
    <mergeCell ref="I62:I64"/>
    <mergeCell ref="H50:H52"/>
    <mergeCell ref="G75:G78"/>
    <mergeCell ref="G62:G63"/>
    <mergeCell ref="H38:H39"/>
    <mergeCell ref="G38:G39"/>
    <mergeCell ref="F38:F39"/>
    <mergeCell ref="G93:G95"/>
    <mergeCell ref="F93:F95"/>
    <mergeCell ref="H93:H96"/>
    <mergeCell ref="F60:F61"/>
    <mergeCell ref="I124:I125"/>
    <mergeCell ref="F129:F130"/>
    <mergeCell ref="F50:F52"/>
    <mergeCell ref="B9:H9"/>
    <mergeCell ref="G30:G32"/>
    <mergeCell ref="H30:H32"/>
    <mergeCell ref="H13:H14"/>
    <mergeCell ref="E105:E108"/>
    <mergeCell ref="E75:E78"/>
    <mergeCell ref="F75:F78"/>
    <mergeCell ref="G50:G52"/>
    <mergeCell ref="H62:H63"/>
    <mergeCell ref="B126:H126"/>
    <mergeCell ref="G97:G98"/>
    <mergeCell ref="A92:H92"/>
    <mergeCell ref="I79:I80"/>
    <mergeCell ref="F105:F107"/>
    <mergeCell ref="A124:A125"/>
    <mergeCell ref="F127:F128"/>
    <mergeCell ref="A62:A63"/>
    <mergeCell ref="E124:E125"/>
    <mergeCell ref="B62:B63"/>
    <mergeCell ref="C62:C63"/>
    <mergeCell ref="D62:D63"/>
    <mergeCell ref="B123:H123"/>
    <mergeCell ref="F124:F125"/>
    <mergeCell ref="D75:D78"/>
    <mergeCell ref="B124:B125"/>
    <mergeCell ref="C124:C125"/>
    <mergeCell ref="D124:D125"/>
    <mergeCell ref="G124:G125"/>
    <mergeCell ref="H124:H125"/>
    <mergeCell ref="C86:C87"/>
    <mergeCell ref="G112:G113"/>
    <mergeCell ref="H112:H113"/>
    <mergeCell ref="F79:F80"/>
    <mergeCell ref="H86:H87"/>
    <mergeCell ref="H75:H78"/>
    <mergeCell ref="E93:E95"/>
    <mergeCell ref="D93:D95"/>
    <mergeCell ref="C93:C95"/>
    <mergeCell ref="B93:B95"/>
    <mergeCell ref="A121:A122"/>
    <mergeCell ref="A105:A107"/>
    <mergeCell ref="A112:A113"/>
    <mergeCell ref="E79:E80"/>
    <mergeCell ref="D79:D80"/>
    <mergeCell ref="C79:C80"/>
    <mergeCell ref="B79:B80"/>
    <mergeCell ref="A79:A80"/>
    <mergeCell ref="G79:G80"/>
    <mergeCell ref="A86:A87"/>
    <mergeCell ref="E86:E87"/>
    <mergeCell ref="F86:F87"/>
    <mergeCell ref="F115:F116"/>
    <mergeCell ref="G115:G117"/>
    <mergeCell ref="E115:E116"/>
    <mergeCell ref="D115:D116"/>
    <mergeCell ref="C115:C117"/>
    <mergeCell ref="B115:B117"/>
    <mergeCell ref="A115:A117"/>
    <mergeCell ref="B86:B87"/>
    <mergeCell ref="B114:H114"/>
    <mergeCell ref="H105:H107"/>
    <mergeCell ref="H115:H117"/>
    <mergeCell ref="A93:A95"/>
    <mergeCell ref="G132:G134"/>
    <mergeCell ref="H132:H134"/>
    <mergeCell ref="A132:A134"/>
    <mergeCell ref="B132:B134"/>
    <mergeCell ref="C132:C134"/>
    <mergeCell ref="E132:E134"/>
    <mergeCell ref="F132:F134"/>
    <mergeCell ref="D132:D134"/>
    <mergeCell ref="B131:H131"/>
    <mergeCell ref="A3:H3"/>
    <mergeCell ref="A4:H4"/>
    <mergeCell ref="A5:H5"/>
    <mergeCell ref="A6:A7"/>
    <mergeCell ref="B6:B7"/>
    <mergeCell ref="C6:C7"/>
    <mergeCell ref="E6:F6"/>
    <mergeCell ref="G6:G7"/>
    <mergeCell ref="H6:H7"/>
    <mergeCell ref="D6:D7"/>
    <mergeCell ref="A13:A14"/>
    <mergeCell ref="G13:G14"/>
    <mergeCell ref="F13:F14"/>
    <mergeCell ref="E13:E14"/>
    <mergeCell ref="D13:D14"/>
    <mergeCell ref="C13:C14"/>
    <mergeCell ref="H34:H36"/>
    <mergeCell ref="F34:F36"/>
    <mergeCell ref="E34:E36"/>
    <mergeCell ref="D34:D36"/>
    <mergeCell ref="C34:C36"/>
    <mergeCell ref="B34:B36"/>
    <mergeCell ref="A34:A36"/>
    <mergeCell ref="G34:G36"/>
    <mergeCell ref="A30:A32"/>
    <mergeCell ref="B30:B32"/>
    <mergeCell ref="C30:C32"/>
    <mergeCell ref="B16:H16"/>
    <mergeCell ref="B27:H27"/>
    <mergeCell ref="D30:D32"/>
    <mergeCell ref="E30:E32"/>
    <mergeCell ref="E21:E23"/>
    <mergeCell ref="D21:D23"/>
    <mergeCell ref="C21:C23"/>
    <mergeCell ref="A50:A52"/>
    <mergeCell ref="D50:D52"/>
    <mergeCell ref="B50:B52"/>
    <mergeCell ref="C50:C52"/>
    <mergeCell ref="E50:E52"/>
    <mergeCell ref="F62:F64"/>
    <mergeCell ref="H79:H80"/>
    <mergeCell ref="E53:E58"/>
    <mergeCell ref="D53:D58"/>
    <mergeCell ref="C53:C58"/>
    <mergeCell ref="B53:B58"/>
    <mergeCell ref="A53:A58"/>
    <mergeCell ref="A75:A78"/>
    <mergeCell ref="C75:C78"/>
    <mergeCell ref="E60:E61"/>
    <mergeCell ref="D60:D61"/>
    <mergeCell ref="C60:C61"/>
    <mergeCell ref="B60:B61"/>
    <mergeCell ref="A60:A61"/>
    <mergeCell ref="G60:G61"/>
    <mergeCell ref="E38:E39"/>
    <mergeCell ref="D38:D39"/>
    <mergeCell ref="C38:C39"/>
    <mergeCell ref="B38:B39"/>
    <mergeCell ref="A38:A39"/>
    <mergeCell ref="I112:I113"/>
    <mergeCell ref="F121:F122"/>
    <mergeCell ref="E121:E122"/>
    <mergeCell ref="G121:G122"/>
    <mergeCell ref="H121:H122"/>
    <mergeCell ref="D121:D122"/>
    <mergeCell ref="C121:C122"/>
    <mergeCell ref="B121:B122"/>
    <mergeCell ref="G105:G107"/>
    <mergeCell ref="D105:D107"/>
    <mergeCell ref="C105:C107"/>
    <mergeCell ref="B105:B107"/>
    <mergeCell ref="F112:F113"/>
    <mergeCell ref="E112:E113"/>
    <mergeCell ref="D112:D113"/>
    <mergeCell ref="C112:C113"/>
    <mergeCell ref="B112:B113"/>
    <mergeCell ref="B109:H109"/>
    <mergeCell ref="B111:H111"/>
  </mergeCells>
  <pageMargins left="0.25" right="0.25" top="0.75" bottom="0.75" header="0.3" footer="0.3"/>
  <pageSetup paperSize="9" scale="51" fitToHeight="0" orientation="landscape" r:id="rId1"/>
  <headerFooter scaleWithDoc="0"/>
  <rowBreaks count="9" manualBreakCount="9">
    <brk id="19" max="10" man="1"/>
    <brk id="22" max="10" man="1"/>
    <brk id="29" max="10" man="1"/>
    <brk id="49" max="10" man="1"/>
    <brk id="57" max="10" man="1"/>
    <brk id="66" max="10" man="1"/>
    <brk id="94" max="10" man="1"/>
    <brk id="107" max="10" man="1"/>
    <brk id="132"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193"/>
  <sheetViews>
    <sheetView topLeftCell="A26" zoomScale="60" zoomScaleNormal="60" zoomScaleSheetLayoutView="75" workbookViewId="0">
      <selection activeCell="D35" sqref="D35"/>
    </sheetView>
  </sheetViews>
  <sheetFormatPr defaultColWidth="14.140625" defaultRowHeight="15.75" x14ac:dyDescent="0.25"/>
  <cols>
    <col min="1" max="1" width="10.28515625" style="98" customWidth="1"/>
    <col min="2" max="2" width="33.85546875" style="98" customWidth="1"/>
    <col min="3" max="3" width="26.140625" style="98" customWidth="1"/>
    <col min="4" max="4" width="21.140625" style="101" customWidth="1"/>
    <col min="5" max="5" width="20.7109375" style="98" customWidth="1"/>
    <col min="6" max="6" width="19.28515625" style="98" customWidth="1"/>
    <col min="7" max="7" width="24.28515625" style="98" customWidth="1"/>
    <col min="8" max="8" width="19.28515625" style="98" customWidth="1"/>
    <col min="9" max="9" width="23" style="98" customWidth="1"/>
    <col min="10" max="10" width="15.85546875" style="98" customWidth="1"/>
    <col min="11" max="11" width="23.140625" style="98" customWidth="1"/>
    <col min="12" max="13" width="9.140625" style="1" customWidth="1"/>
    <col min="14" max="14" width="10.42578125" style="1" customWidth="1"/>
    <col min="15" max="15" width="25.42578125" style="1" customWidth="1"/>
    <col min="16" max="19" width="9.140625" style="1" customWidth="1"/>
    <col min="20" max="20" width="35" style="1" customWidth="1"/>
    <col min="21" max="251" width="9.140625" style="1" customWidth="1"/>
    <col min="252" max="252" width="10.28515625" style="1" customWidth="1"/>
    <col min="253" max="253" width="33.85546875" style="1" customWidth="1"/>
    <col min="254" max="254" width="26.140625" style="1" customWidth="1"/>
    <col min="255" max="255" width="14.7109375" style="1" customWidth="1"/>
    <col min="256" max="256" width="14.140625" style="1"/>
    <col min="257" max="257" width="10.28515625" style="1" customWidth="1"/>
    <col min="258" max="258" width="33.85546875" style="1" customWidth="1"/>
    <col min="259" max="259" width="26.140625" style="1" customWidth="1"/>
    <col min="260" max="260" width="21.140625" style="1" customWidth="1"/>
    <col min="261" max="261" width="20.7109375" style="1" customWidth="1"/>
    <col min="262" max="262" width="19.28515625" style="1" customWidth="1"/>
    <col min="263" max="263" width="24.28515625" style="1" customWidth="1"/>
    <col min="264" max="264" width="19.28515625" style="1" customWidth="1"/>
    <col min="265" max="265" width="23" style="1" customWidth="1"/>
    <col min="266" max="266" width="15.85546875" style="1" customWidth="1"/>
    <col min="267" max="267" width="23.85546875" style="1" customWidth="1"/>
    <col min="268" max="270" width="0" style="1" hidden="1" customWidth="1"/>
    <col min="271" max="271" width="25.42578125" style="1" customWidth="1"/>
    <col min="272" max="275" width="9.140625" style="1" customWidth="1"/>
    <col min="276" max="276" width="35" style="1" customWidth="1"/>
    <col min="277" max="507" width="9.140625" style="1" customWidth="1"/>
    <col min="508" max="508" width="10.28515625" style="1" customWidth="1"/>
    <col min="509" max="509" width="33.85546875" style="1" customWidth="1"/>
    <col min="510" max="510" width="26.140625" style="1" customWidth="1"/>
    <col min="511" max="511" width="14.7109375" style="1" customWidth="1"/>
    <col min="512" max="512" width="14.140625" style="1"/>
    <col min="513" max="513" width="10.28515625" style="1" customWidth="1"/>
    <col min="514" max="514" width="33.85546875" style="1" customWidth="1"/>
    <col min="515" max="515" width="26.140625" style="1" customWidth="1"/>
    <col min="516" max="516" width="21.140625" style="1" customWidth="1"/>
    <col min="517" max="517" width="20.7109375" style="1" customWidth="1"/>
    <col min="518" max="518" width="19.28515625" style="1" customWidth="1"/>
    <col min="519" max="519" width="24.28515625" style="1" customWidth="1"/>
    <col min="520" max="520" width="19.28515625" style="1" customWidth="1"/>
    <col min="521" max="521" width="23" style="1" customWidth="1"/>
    <col min="522" max="522" width="15.85546875" style="1" customWidth="1"/>
    <col min="523" max="523" width="23.85546875" style="1" customWidth="1"/>
    <col min="524" max="526" width="0" style="1" hidden="1" customWidth="1"/>
    <col min="527" max="527" width="25.42578125" style="1" customWidth="1"/>
    <col min="528" max="531" width="9.140625" style="1" customWidth="1"/>
    <col min="532" max="532" width="35" style="1" customWidth="1"/>
    <col min="533" max="763" width="9.140625" style="1" customWidth="1"/>
    <col min="764" max="764" width="10.28515625" style="1" customWidth="1"/>
    <col min="765" max="765" width="33.85546875" style="1" customWidth="1"/>
    <col min="766" max="766" width="26.140625" style="1" customWidth="1"/>
    <col min="767" max="767" width="14.7109375" style="1" customWidth="1"/>
    <col min="768" max="768" width="14.140625" style="1"/>
    <col min="769" max="769" width="10.28515625" style="1" customWidth="1"/>
    <col min="770" max="770" width="33.85546875" style="1" customWidth="1"/>
    <col min="771" max="771" width="26.140625" style="1" customWidth="1"/>
    <col min="772" max="772" width="21.140625" style="1" customWidth="1"/>
    <col min="773" max="773" width="20.7109375" style="1" customWidth="1"/>
    <col min="774" max="774" width="19.28515625" style="1" customWidth="1"/>
    <col min="775" max="775" width="24.28515625" style="1" customWidth="1"/>
    <col min="776" max="776" width="19.28515625" style="1" customWidth="1"/>
    <col min="777" max="777" width="23" style="1" customWidth="1"/>
    <col min="778" max="778" width="15.85546875" style="1" customWidth="1"/>
    <col min="779" max="779" width="23.85546875" style="1" customWidth="1"/>
    <col min="780" max="782" width="0" style="1" hidden="1" customWidth="1"/>
    <col min="783" max="783" width="25.42578125" style="1" customWidth="1"/>
    <col min="784" max="787" width="9.140625" style="1" customWidth="1"/>
    <col min="788" max="788" width="35" style="1" customWidth="1"/>
    <col min="789" max="1019" width="9.140625" style="1" customWidth="1"/>
    <col min="1020" max="1020" width="10.28515625" style="1" customWidth="1"/>
    <col min="1021" max="1021" width="33.85546875" style="1" customWidth="1"/>
    <col min="1022" max="1022" width="26.140625" style="1" customWidth="1"/>
    <col min="1023" max="1023" width="14.7109375" style="1" customWidth="1"/>
    <col min="1024" max="1024" width="14.140625" style="1"/>
    <col min="1025" max="1025" width="10.28515625" style="1" customWidth="1"/>
    <col min="1026" max="1026" width="33.85546875" style="1" customWidth="1"/>
    <col min="1027" max="1027" width="26.140625" style="1" customWidth="1"/>
    <col min="1028" max="1028" width="21.140625" style="1" customWidth="1"/>
    <col min="1029" max="1029" width="20.7109375" style="1" customWidth="1"/>
    <col min="1030" max="1030" width="19.28515625" style="1" customWidth="1"/>
    <col min="1031" max="1031" width="24.28515625" style="1" customWidth="1"/>
    <col min="1032" max="1032" width="19.28515625" style="1" customWidth="1"/>
    <col min="1033" max="1033" width="23" style="1" customWidth="1"/>
    <col min="1034" max="1034" width="15.85546875" style="1" customWidth="1"/>
    <col min="1035" max="1035" width="23.85546875" style="1" customWidth="1"/>
    <col min="1036" max="1038" width="0" style="1" hidden="1" customWidth="1"/>
    <col min="1039" max="1039" width="25.42578125" style="1" customWidth="1"/>
    <col min="1040" max="1043" width="9.140625" style="1" customWidth="1"/>
    <col min="1044" max="1044" width="35" style="1" customWidth="1"/>
    <col min="1045" max="1275" width="9.140625" style="1" customWidth="1"/>
    <col min="1276" max="1276" width="10.28515625" style="1" customWidth="1"/>
    <col min="1277" max="1277" width="33.85546875" style="1" customWidth="1"/>
    <col min="1278" max="1278" width="26.140625" style="1" customWidth="1"/>
    <col min="1279" max="1279" width="14.7109375" style="1" customWidth="1"/>
    <col min="1280" max="1280" width="14.140625" style="1"/>
    <col min="1281" max="1281" width="10.28515625" style="1" customWidth="1"/>
    <col min="1282" max="1282" width="33.85546875" style="1" customWidth="1"/>
    <col min="1283" max="1283" width="26.140625" style="1" customWidth="1"/>
    <col min="1284" max="1284" width="21.140625" style="1" customWidth="1"/>
    <col min="1285" max="1285" width="20.7109375" style="1" customWidth="1"/>
    <col min="1286" max="1286" width="19.28515625" style="1" customWidth="1"/>
    <col min="1287" max="1287" width="24.28515625" style="1" customWidth="1"/>
    <col min="1288" max="1288" width="19.28515625" style="1" customWidth="1"/>
    <col min="1289" max="1289" width="23" style="1" customWidth="1"/>
    <col min="1290" max="1290" width="15.85546875" style="1" customWidth="1"/>
    <col min="1291" max="1291" width="23.85546875" style="1" customWidth="1"/>
    <col min="1292" max="1294" width="0" style="1" hidden="1" customWidth="1"/>
    <col min="1295" max="1295" width="25.42578125" style="1" customWidth="1"/>
    <col min="1296" max="1299" width="9.140625" style="1" customWidth="1"/>
    <col min="1300" max="1300" width="35" style="1" customWidth="1"/>
    <col min="1301" max="1531" width="9.140625" style="1" customWidth="1"/>
    <col min="1532" max="1532" width="10.28515625" style="1" customWidth="1"/>
    <col min="1533" max="1533" width="33.85546875" style="1" customWidth="1"/>
    <col min="1534" max="1534" width="26.140625" style="1" customWidth="1"/>
    <col min="1535" max="1535" width="14.7109375" style="1" customWidth="1"/>
    <col min="1536" max="1536" width="14.140625" style="1"/>
    <col min="1537" max="1537" width="10.28515625" style="1" customWidth="1"/>
    <col min="1538" max="1538" width="33.85546875" style="1" customWidth="1"/>
    <col min="1539" max="1539" width="26.140625" style="1" customWidth="1"/>
    <col min="1540" max="1540" width="21.140625" style="1" customWidth="1"/>
    <col min="1541" max="1541" width="20.7109375" style="1" customWidth="1"/>
    <col min="1542" max="1542" width="19.28515625" style="1" customWidth="1"/>
    <col min="1543" max="1543" width="24.28515625" style="1" customWidth="1"/>
    <col min="1544" max="1544" width="19.28515625" style="1" customWidth="1"/>
    <col min="1545" max="1545" width="23" style="1" customWidth="1"/>
    <col min="1546" max="1546" width="15.85546875" style="1" customWidth="1"/>
    <col min="1547" max="1547" width="23.85546875" style="1" customWidth="1"/>
    <col min="1548" max="1550" width="0" style="1" hidden="1" customWidth="1"/>
    <col min="1551" max="1551" width="25.42578125" style="1" customWidth="1"/>
    <col min="1552" max="1555" width="9.140625" style="1" customWidth="1"/>
    <col min="1556" max="1556" width="35" style="1" customWidth="1"/>
    <col min="1557" max="1787" width="9.140625" style="1" customWidth="1"/>
    <col min="1788" max="1788" width="10.28515625" style="1" customWidth="1"/>
    <col min="1789" max="1789" width="33.85546875" style="1" customWidth="1"/>
    <col min="1790" max="1790" width="26.140625" style="1" customWidth="1"/>
    <col min="1791" max="1791" width="14.7109375" style="1" customWidth="1"/>
    <col min="1792" max="1792" width="14.140625" style="1"/>
    <col min="1793" max="1793" width="10.28515625" style="1" customWidth="1"/>
    <col min="1794" max="1794" width="33.85546875" style="1" customWidth="1"/>
    <col min="1795" max="1795" width="26.140625" style="1" customWidth="1"/>
    <col min="1796" max="1796" width="21.140625" style="1" customWidth="1"/>
    <col min="1797" max="1797" width="20.7109375" style="1" customWidth="1"/>
    <col min="1798" max="1798" width="19.28515625" style="1" customWidth="1"/>
    <col min="1799" max="1799" width="24.28515625" style="1" customWidth="1"/>
    <col min="1800" max="1800" width="19.28515625" style="1" customWidth="1"/>
    <col min="1801" max="1801" width="23" style="1" customWidth="1"/>
    <col min="1802" max="1802" width="15.85546875" style="1" customWidth="1"/>
    <col min="1803" max="1803" width="23.85546875" style="1" customWidth="1"/>
    <col min="1804" max="1806" width="0" style="1" hidden="1" customWidth="1"/>
    <col min="1807" max="1807" width="25.42578125" style="1" customWidth="1"/>
    <col min="1808" max="1811" width="9.140625" style="1" customWidth="1"/>
    <col min="1812" max="1812" width="35" style="1" customWidth="1"/>
    <col min="1813" max="2043" width="9.140625" style="1" customWidth="1"/>
    <col min="2044" max="2044" width="10.28515625" style="1" customWidth="1"/>
    <col min="2045" max="2045" width="33.85546875" style="1" customWidth="1"/>
    <col min="2046" max="2046" width="26.140625" style="1" customWidth="1"/>
    <col min="2047" max="2047" width="14.7109375" style="1" customWidth="1"/>
    <col min="2048" max="2048" width="14.140625" style="1"/>
    <col min="2049" max="2049" width="10.28515625" style="1" customWidth="1"/>
    <col min="2050" max="2050" width="33.85546875" style="1" customWidth="1"/>
    <col min="2051" max="2051" width="26.140625" style="1" customWidth="1"/>
    <col min="2052" max="2052" width="21.140625" style="1" customWidth="1"/>
    <col min="2053" max="2053" width="20.7109375" style="1" customWidth="1"/>
    <col min="2054" max="2054" width="19.28515625" style="1" customWidth="1"/>
    <col min="2055" max="2055" width="24.28515625" style="1" customWidth="1"/>
    <col min="2056" max="2056" width="19.28515625" style="1" customWidth="1"/>
    <col min="2057" max="2057" width="23" style="1" customWidth="1"/>
    <col min="2058" max="2058" width="15.85546875" style="1" customWidth="1"/>
    <col min="2059" max="2059" width="23.85546875" style="1" customWidth="1"/>
    <col min="2060" max="2062" width="0" style="1" hidden="1" customWidth="1"/>
    <col min="2063" max="2063" width="25.42578125" style="1" customWidth="1"/>
    <col min="2064" max="2067" width="9.140625" style="1" customWidth="1"/>
    <col min="2068" max="2068" width="35" style="1" customWidth="1"/>
    <col min="2069" max="2299" width="9.140625" style="1" customWidth="1"/>
    <col min="2300" max="2300" width="10.28515625" style="1" customWidth="1"/>
    <col min="2301" max="2301" width="33.85546875" style="1" customWidth="1"/>
    <col min="2302" max="2302" width="26.140625" style="1" customWidth="1"/>
    <col min="2303" max="2303" width="14.7109375" style="1" customWidth="1"/>
    <col min="2304" max="2304" width="14.140625" style="1"/>
    <col min="2305" max="2305" width="10.28515625" style="1" customWidth="1"/>
    <col min="2306" max="2306" width="33.85546875" style="1" customWidth="1"/>
    <col min="2307" max="2307" width="26.140625" style="1" customWidth="1"/>
    <col min="2308" max="2308" width="21.140625" style="1" customWidth="1"/>
    <col min="2309" max="2309" width="20.7109375" style="1" customWidth="1"/>
    <col min="2310" max="2310" width="19.28515625" style="1" customWidth="1"/>
    <col min="2311" max="2311" width="24.28515625" style="1" customWidth="1"/>
    <col min="2312" max="2312" width="19.28515625" style="1" customWidth="1"/>
    <col min="2313" max="2313" width="23" style="1" customWidth="1"/>
    <col min="2314" max="2314" width="15.85546875" style="1" customWidth="1"/>
    <col min="2315" max="2315" width="23.85546875" style="1" customWidth="1"/>
    <col min="2316" max="2318" width="0" style="1" hidden="1" customWidth="1"/>
    <col min="2319" max="2319" width="25.42578125" style="1" customWidth="1"/>
    <col min="2320" max="2323" width="9.140625" style="1" customWidth="1"/>
    <col min="2324" max="2324" width="35" style="1" customWidth="1"/>
    <col min="2325" max="2555" width="9.140625" style="1" customWidth="1"/>
    <col min="2556" max="2556" width="10.28515625" style="1" customWidth="1"/>
    <col min="2557" max="2557" width="33.85546875" style="1" customWidth="1"/>
    <col min="2558" max="2558" width="26.140625" style="1" customWidth="1"/>
    <col min="2559" max="2559" width="14.7109375" style="1" customWidth="1"/>
    <col min="2560" max="2560" width="14.140625" style="1"/>
    <col min="2561" max="2561" width="10.28515625" style="1" customWidth="1"/>
    <col min="2562" max="2562" width="33.85546875" style="1" customWidth="1"/>
    <col min="2563" max="2563" width="26.140625" style="1" customWidth="1"/>
    <col min="2564" max="2564" width="21.140625" style="1" customWidth="1"/>
    <col min="2565" max="2565" width="20.7109375" style="1" customWidth="1"/>
    <col min="2566" max="2566" width="19.28515625" style="1" customWidth="1"/>
    <col min="2567" max="2567" width="24.28515625" style="1" customWidth="1"/>
    <col min="2568" max="2568" width="19.28515625" style="1" customWidth="1"/>
    <col min="2569" max="2569" width="23" style="1" customWidth="1"/>
    <col min="2570" max="2570" width="15.85546875" style="1" customWidth="1"/>
    <col min="2571" max="2571" width="23.85546875" style="1" customWidth="1"/>
    <col min="2572" max="2574" width="0" style="1" hidden="1" customWidth="1"/>
    <col min="2575" max="2575" width="25.42578125" style="1" customWidth="1"/>
    <col min="2576" max="2579" width="9.140625" style="1" customWidth="1"/>
    <col min="2580" max="2580" width="35" style="1" customWidth="1"/>
    <col min="2581" max="2811" width="9.140625" style="1" customWidth="1"/>
    <col min="2812" max="2812" width="10.28515625" style="1" customWidth="1"/>
    <col min="2813" max="2813" width="33.85546875" style="1" customWidth="1"/>
    <col min="2814" max="2814" width="26.140625" style="1" customWidth="1"/>
    <col min="2815" max="2815" width="14.7109375" style="1" customWidth="1"/>
    <col min="2816" max="2816" width="14.140625" style="1"/>
    <col min="2817" max="2817" width="10.28515625" style="1" customWidth="1"/>
    <col min="2818" max="2818" width="33.85546875" style="1" customWidth="1"/>
    <col min="2819" max="2819" width="26.140625" style="1" customWidth="1"/>
    <col min="2820" max="2820" width="21.140625" style="1" customWidth="1"/>
    <col min="2821" max="2821" width="20.7109375" style="1" customWidth="1"/>
    <col min="2822" max="2822" width="19.28515625" style="1" customWidth="1"/>
    <col min="2823" max="2823" width="24.28515625" style="1" customWidth="1"/>
    <col min="2824" max="2824" width="19.28515625" style="1" customWidth="1"/>
    <col min="2825" max="2825" width="23" style="1" customWidth="1"/>
    <col min="2826" max="2826" width="15.85546875" style="1" customWidth="1"/>
    <col min="2827" max="2827" width="23.85546875" style="1" customWidth="1"/>
    <col min="2828" max="2830" width="0" style="1" hidden="1" customWidth="1"/>
    <col min="2831" max="2831" width="25.42578125" style="1" customWidth="1"/>
    <col min="2832" max="2835" width="9.140625" style="1" customWidth="1"/>
    <col min="2836" max="2836" width="35" style="1" customWidth="1"/>
    <col min="2837" max="3067" width="9.140625" style="1" customWidth="1"/>
    <col min="3068" max="3068" width="10.28515625" style="1" customWidth="1"/>
    <col min="3069" max="3069" width="33.85546875" style="1" customWidth="1"/>
    <col min="3070" max="3070" width="26.140625" style="1" customWidth="1"/>
    <col min="3071" max="3071" width="14.7109375" style="1" customWidth="1"/>
    <col min="3072" max="3072" width="14.140625" style="1"/>
    <col min="3073" max="3073" width="10.28515625" style="1" customWidth="1"/>
    <col min="3074" max="3074" width="33.85546875" style="1" customWidth="1"/>
    <col min="3075" max="3075" width="26.140625" style="1" customWidth="1"/>
    <col min="3076" max="3076" width="21.140625" style="1" customWidth="1"/>
    <col min="3077" max="3077" width="20.7109375" style="1" customWidth="1"/>
    <col min="3078" max="3078" width="19.28515625" style="1" customWidth="1"/>
    <col min="3079" max="3079" width="24.28515625" style="1" customWidth="1"/>
    <col min="3080" max="3080" width="19.28515625" style="1" customWidth="1"/>
    <col min="3081" max="3081" width="23" style="1" customWidth="1"/>
    <col min="3082" max="3082" width="15.85546875" style="1" customWidth="1"/>
    <col min="3083" max="3083" width="23.85546875" style="1" customWidth="1"/>
    <col min="3084" max="3086" width="0" style="1" hidden="1" customWidth="1"/>
    <col min="3087" max="3087" width="25.42578125" style="1" customWidth="1"/>
    <col min="3088" max="3091" width="9.140625" style="1" customWidth="1"/>
    <col min="3092" max="3092" width="35" style="1" customWidth="1"/>
    <col min="3093" max="3323" width="9.140625" style="1" customWidth="1"/>
    <col min="3324" max="3324" width="10.28515625" style="1" customWidth="1"/>
    <col min="3325" max="3325" width="33.85546875" style="1" customWidth="1"/>
    <col min="3326" max="3326" width="26.140625" style="1" customWidth="1"/>
    <col min="3327" max="3327" width="14.7109375" style="1" customWidth="1"/>
    <col min="3328" max="3328" width="14.140625" style="1"/>
    <col min="3329" max="3329" width="10.28515625" style="1" customWidth="1"/>
    <col min="3330" max="3330" width="33.85546875" style="1" customWidth="1"/>
    <col min="3331" max="3331" width="26.140625" style="1" customWidth="1"/>
    <col min="3332" max="3332" width="21.140625" style="1" customWidth="1"/>
    <col min="3333" max="3333" width="20.7109375" style="1" customWidth="1"/>
    <col min="3334" max="3334" width="19.28515625" style="1" customWidth="1"/>
    <col min="3335" max="3335" width="24.28515625" style="1" customWidth="1"/>
    <col min="3336" max="3336" width="19.28515625" style="1" customWidth="1"/>
    <col min="3337" max="3337" width="23" style="1" customWidth="1"/>
    <col min="3338" max="3338" width="15.85546875" style="1" customWidth="1"/>
    <col min="3339" max="3339" width="23.85546875" style="1" customWidth="1"/>
    <col min="3340" max="3342" width="0" style="1" hidden="1" customWidth="1"/>
    <col min="3343" max="3343" width="25.42578125" style="1" customWidth="1"/>
    <col min="3344" max="3347" width="9.140625" style="1" customWidth="1"/>
    <col min="3348" max="3348" width="35" style="1" customWidth="1"/>
    <col min="3349" max="3579" width="9.140625" style="1" customWidth="1"/>
    <col min="3580" max="3580" width="10.28515625" style="1" customWidth="1"/>
    <col min="3581" max="3581" width="33.85546875" style="1" customWidth="1"/>
    <col min="3582" max="3582" width="26.140625" style="1" customWidth="1"/>
    <col min="3583" max="3583" width="14.7109375" style="1" customWidth="1"/>
    <col min="3584" max="3584" width="14.140625" style="1"/>
    <col min="3585" max="3585" width="10.28515625" style="1" customWidth="1"/>
    <col min="3586" max="3586" width="33.85546875" style="1" customWidth="1"/>
    <col min="3587" max="3587" width="26.140625" style="1" customWidth="1"/>
    <col min="3588" max="3588" width="21.140625" style="1" customWidth="1"/>
    <col min="3589" max="3589" width="20.7109375" style="1" customWidth="1"/>
    <col min="3590" max="3590" width="19.28515625" style="1" customWidth="1"/>
    <col min="3591" max="3591" width="24.28515625" style="1" customWidth="1"/>
    <col min="3592" max="3592" width="19.28515625" style="1" customWidth="1"/>
    <col min="3593" max="3593" width="23" style="1" customWidth="1"/>
    <col min="3594" max="3594" width="15.85546875" style="1" customWidth="1"/>
    <col min="3595" max="3595" width="23.85546875" style="1" customWidth="1"/>
    <col min="3596" max="3598" width="0" style="1" hidden="1" customWidth="1"/>
    <col min="3599" max="3599" width="25.42578125" style="1" customWidth="1"/>
    <col min="3600" max="3603" width="9.140625" style="1" customWidth="1"/>
    <col min="3604" max="3604" width="35" style="1" customWidth="1"/>
    <col min="3605" max="3835" width="9.140625" style="1" customWidth="1"/>
    <col min="3836" max="3836" width="10.28515625" style="1" customWidth="1"/>
    <col min="3837" max="3837" width="33.85546875" style="1" customWidth="1"/>
    <col min="3838" max="3838" width="26.140625" style="1" customWidth="1"/>
    <col min="3839" max="3839" width="14.7109375" style="1" customWidth="1"/>
    <col min="3840" max="3840" width="14.140625" style="1"/>
    <col min="3841" max="3841" width="10.28515625" style="1" customWidth="1"/>
    <col min="3842" max="3842" width="33.85546875" style="1" customWidth="1"/>
    <col min="3843" max="3843" width="26.140625" style="1" customWidth="1"/>
    <col min="3844" max="3844" width="21.140625" style="1" customWidth="1"/>
    <col min="3845" max="3845" width="20.7109375" style="1" customWidth="1"/>
    <col min="3846" max="3846" width="19.28515625" style="1" customWidth="1"/>
    <col min="3847" max="3847" width="24.28515625" style="1" customWidth="1"/>
    <col min="3848" max="3848" width="19.28515625" style="1" customWidth="1"/>
    <col min="3849" max="3849" width="23" style="1" customWidth="1"/>
    <col min="3850" max="3850" width="15.85546875" style="1" customWidth="1"/>
    <col min="3851" max="3851" width="23.85546875" style="1" customWidth="1"/>
    <col min="3852" max="3854" width="0" style="1" hidden="1" customWidth="1"/>
    <col min="3855" max="3855" width="25.42578125" style="1" customWidth="1"/>
    <col min="3856" max="3859" width="9.140625" style="1" customWidth="1"/>
    <col min="3860" max="3860" width="35" style="1" customWidth="1"/>
    <col min="3861" max="4091" width="9.140625" style="1" customWidth="1"/>
    <col min="4092" max="4092" width="10.28515625" style="1" customWidth="1"/>
    <col min="4093" max="4093" width="33.85546875" style="1" customWidth="1"/>
    <col min="4094" max="4094" width="26.140625" style="1" customWidth="1"/>
    <col min="4095" max="4095" width="14.7109375" style="1" customWidth="1"/>
    <col min="4096" max="4096" width="14.140625" style="1"/>
    <col min="4097" max="4097" width="10.28515625" style="1" customWidth="1"/>
    <col min="4098" max="4098" width="33.85546875" style="1" customWidth="1"/>
    <col min="4099" max="4099" width="26.140625" style="1" customWidth="1"/>
    <col min="4100" max="4100" width="21.140625" style="1" customWidth="1"/>
    <col min="4101" max="4101" width="20.7109375" style="1" customWidth="1"/>
    <col min="4102" max="4102" width="19.28515625" style="1" customWidth="1"/>
    <col min="4103" max="4103" width="24.28515625" style="1" customWidth="1"/>
    <col min="4104" max="4104" width="19.28515625" style="1" customWidth="1"/>
    <col min="4105" max="4105" width="23" style="1" customWidth="1"/>
    <col min="4106" max="4106" width="15.85546875" style="1" customWidth="1"/>
    <col min="4107" max="4107" width="23.85546875" style="1" customWidth="1"/>
    <col min="4108" max="4110" width="0" style="1" hidden="1" customWidth="1"/>
    <col min="4111" max="4111" width="25.42578125" style="1" customWidth="1"/>
    <col min="4112" max="4115" width="9.140625" style="1" customWidth="1"/>
    <col min="4116" max="4116" width="35" style="1" customWidth="1"/>
    <col min="4117" max="4347" width="9.140625" style="1" customWidth="1"/>
    <col min="4348" max="4348" width="10.28515625" style="1" customWidth="1"/>
    <col min="4349" max="4349" width="33.85546875" style="1" customWidth="1"/>
    <col min="4350" max="4350" width="26.140625" style="1" customWidth="1"/>
    <col min="4351" max="4351" width="14.7109375" style="1" customWidth="1"/>
    <col min="4352" max="4352" width="14.140625" style="1"/>
    <col min="4353" max="4353" width="10.28515625" style="1" customWidth="1"/>
    <col min="4354" max="4354" width="33.85546875" style="1" customWidth="1"/>
    <col min="4355" max="4355" width="26.140625" style="1" customWidth="1"/>
    <col min="4356" max="4356" width="21.140625" style="1" customWidth="1"/>
    <col min="4357" max="4357" width="20.7109375" style="1" customWidth="1"/>
    <col min="4358" max="4358" width="19.28515625" style="1" customWidth="1"/>
    <col min="4359" max="4359" width="24.28515625" style="1" customWidth="1"/>
    <col min="4360" max="4360" width="19.28515625" style="1" customWidth="1"/>
    <col min="4361" max="4361" width="23" style="1" customWidth="1"/>
    <col min="4362" max="4362" width="15.85546875" style="1" customWidth="1"/>
    <col min="4363" max="4363" width="23.85546875" style="1" customWidth="1"/>
    <col min="4364" max="4366" width="0" style="1" hidden="1" customWidth="1"/>
    <col min="4367" max="4367" width="25.42578125" style="1" customWidth="1"/>
    <col min="4368" max="4371" width="9.140625" style="1" customWidth="1"/>
    <col min="4372" max="4372" width="35" style="1" customWidth="1"/>
    <col min="4373" max="4603" width="9.140625" style="1" customWidth="1"/>
    <col min="4604" max="4604" width="10.28515625" style="1" customWidth="1"/>
    <col min="4605" max="4605" width="33.85546875" style="1" customWidth="1"/>
    <col min="4606" max="4606" width="26.140625" style="1" customWidth="1"/>
    <col min="4607" max="4607" width="14.7109375" style="1" customWidth="1"/>
    <col min="4608" max="4608" width="14.140625" style="1"/>
    <col min="4609" max="4609" width="10.28515625" style="1" customWidth="1"/>
    <col min="4610" max="4610" width="33.85546875" style="1" customWidth="1"/>
    <col min="4611" max="4611" width="26.140625" style="1" customWidth="1"/>
    <col min="4612" max="4612" width="21.140625" style="1" customWidth="1"/>
    <col min="4613" max="4613" width="20.7109375" style="1" customWidth="1"/>
    <col min="4614" max="4614" width="19.28515625" style="1" customWidth="1"/>
    <col min="4615" max="4615" width="24.28515625" style="1" customWidth="1"/>
    <col min="4616" max="4616" width="19.28515625" style="1" customWidth="1"/>
    <col min="4617" max="4617" width="23" style="1" customWidth="1"/>
    <col min="4618" max="4618" width="15.85546875" style="1" customWidth="1"/>
    <col min="4619" max="4619" width="23.85546875" style="1" customWidth="1"/>
    <col min="4620" max="4622" width="0" style="1" hidden="1" customWidth="1"/>
    <col min="4623" max="4623" width="25.42578125" style="1" customWidth="1"/>
    <col min="4624" max="4627" width="9.140625" style="1" customWidth="1"/>
    <col min="4628" max="4628" width="35" style="1" customWidth="1"/>
    <col min="4629" max="4859" width="9.140625" style="1" customWidth="1"/>
    <col min="4860" max="4860" width="10.28515625" style="1" customWidth="1"/>
    <col min="4861" max="4861" width="33.85546875" style="1" customWidth="1"/>
    <col min="4862" max="4862" width="26.140625" style="1" customWidth="1"/>
    <col min="4863" max="4863" width="14.7109375" style="1" customWidth="1"/>
    <col min="4864" max="4864" width="14.140625" style="1"/>
    <col min="4865" max="4865" width="10.28515625" style="1" customWidth="1"/>
    <col min="4866" max="4866" width="33.85546875" style="1" customWidth="1"/>
    <col min="4867" max="4867" width="26.140625" style="1" customWidth="1"/>
    <col min="4868" max="4868" width="21.140625" style="1" customWidth="1"/>
    <col min="4869" max="4869" width="20.7109375" style="1" customWidth="1"/>
    <col min="4870" max="4870" width="19.28515625" style="1" customWidth="1"/>
    <col min="4871" max="4871" width="24.28515625" style="1" customWidth="1"/>
    <col min="4872" max="4872" width="19.28515625" style="1" customWidth="1"/>
    <col min="4873" max="4873" width="23" style="1" customWidth="1"/>
    <col min="4874" max="4874" width="15.85546875" style="1" customWidth="1"/>
    <col min="4875" max="4875" width="23.85546875" style="1" customWidth="1"/>
    <col min="4876" max="4878" width="0" style="1" hidden="1" customWidth="1"/>
    <col min="4879" max="4879" width="25.42578125" style="1" customWidth="1"/>
    <col min="4880" max="4883" width="9.140625" style="1" customWidth="1"/>
    <col min="4884" max="4884" width="35" style="1" customWidth="1"/>
    <col min="4885" max="5115" width="9.140625" style="1" customWidth="1"/>
    <col min="5116" max="5116" width="10.28515625" style="1" customWidth="1"/>
    <col min="5117" max="5117" width="33.85546875" style="1" customWidth="1"/>
    <col min="5118" max="5118" width="26.140625" style="1" customWidth="1"/>
    <col min="5119" max="5119" width="14.7109375" style="1" customWidth="1"/>
    <col min="5120" max="5120" width="14.140625" style="1"/>
    <col min="5121" max="5121" width="10.28515625" style="1" customWidth="1"/>
    <col min="5122" max="5122" width="33.85546875" style="1" customWidth="1"/>
    <col min="5123" max="5123" width="26.140625" style="1" customWidth="1"/>
    <col min="5124" max="5124" width="21.140625" style="1" customWidth="1"/>
    <col min="5125" max="5125" width="20.7109375" style="1" customWidth="1"/>
    <col min="5126" max="5126" width="19.28515625" style="1" customWidth="1"/>
    <col min="5127" max="5127" width="24.28515625" style="1" customWidth="1"/>
    <col min="5128" max="5128" width="19.28515625" style="1" customWidth="1"/>
    <col min="5129" max="5129" width="23" style="1" customWidth="1"/>
    <col min="5130" max="5130" width="15.85546875" style="1" customWidth="1"/>
    <col min="5131" max="5131" width="23.85546875" style="1" customWidth="1"/>
    <col min="5132" max="5134" width="0" style="1" hidden="1" customWidth="1"/>
    <col min="5135" max="5135" width="25.42578125" style="1" customWidth="1"/>
    <col min="5136" max="5139" width="9.140625" style="1" customWidth="1"/>
    <col min="5140" max="5140" width="35" style="1" customWidth="1"/>
    <col min="5141" max="5371" width="9.140625" style="1" customWidth="1"/>
    <col min="5372" max="5372" width="10.28515625" style="1" customWidth="1"/>
    <col min="5373" max="5373" width="33.85546875" style="1" customWidth="1"/>
    <col min="5374" max="5374" width="26.140625" style="1" customWidth="1"/>
    <col min="5375" max="5375" width="14.7109375" style="1" customWidth="1"/>
    <col min="5376" max="5376" width="14.140625" style="1"/>
    <col min="5377" max="5377" width="10.28515625" style="1" customWidth="1"/>
    <col min="5378" max="5378" width="33.85546875" style="1" customWidth="1"/>
    <col min="5379" max="5379" width="26.140625" style="1" customWidth="1"/>
    <col min="5380" max="5380" width="21.140625" style="1" customWidth="1"/>
    <col min="5381" max="5381" width="20.7109375" style="1" customWidth="1"/>
    <col min="5382" max="5382" width="19.28515625" style="1" customWidth="1"/>
    <col min="5383" max="5383" width="24.28515625" style="1" customWidth="1"/>
    <col min="5384" max="5384" width="19.28515625" style="1" customWidth="1"/>
    <col min="5385" max="5385" width="23" style="1" customWidth="1"/>
    <col min="5386" max="5386" width="15.85546875" style="1" customWidth="1"/>
    <col min="5387" max="5387" width="23.85546875" style="1" customWidth="1"/>
    <col min="5388" max="5390" width="0" style="1" hidden="1" customWidth="1"/>
    <col min="5391" max="5391" width="25.42578125" style="1" customWidth="1"/>
    <col min="5392" max="5395" width="9.140625" style="1" customWidth="1"/>
    <col min="5396" max="5396" width="35" style="1" customWidth="1"/>
    <col min="5397" max="5627" width="9.140625" style="1" customWidth="1"/>
    <col min="5628" max="5628" width="10.28515625" style="1" customWidth="1"/>
    <col min="5629" max="5629" width="33.85546875" style="1" customWidth="1"/>
    <col min="5630" max="5630" width="26.140625" style="1" customWidth="1"/>
    <col min="5631" max="5631" width="14.7109375" style="1" customWidth="1"/>
    <col min="5632" max="5632" width="14.140625" style="1"/>
    <col min="5633" max="5633" width="10.28515625" style="1" customWidth="1"/>
    <col min="5634" max="5634" width="33.85546875" style="1" customWidth="1"/>
    <col min="5635" max="5635" width="26.140625" style="1" customWidth="1"/>
    <col min="5636" max="5636" width="21.140625" style="1" customWidth="1"/>
    <col min="5637" max="5637" width="20.7109375" style="1" customWidth="1"/>
    <col min="5638" max="5638" width="19.28515625" style="1" customWidth="1"/>
    <col min="5639" max="5639" width="24.28515625" style="1" customWidth="1"/>
    <col min="5640" max="5640" width="19.28515625" style="1" customWidth="1"/>
    <col min="5641" max="5641" width="23" style="1" customWidth="1"/>
    <col min="5642" max="5642" width="15.85546875" style="1" customWidth="1"/>
    <col min="5643" max="5643" width="23.85546875" style="1" customWidth="1"/>
    <col min="5644" max="5646" width="0" style="1" hidden="1" customWidth="1"/>
    <col min="5647" max="5647" width="25.42578125" style="1" customWidth="1"/>
    <col min="5648" max="5651" width="9.140625" style="1" customWidth="1"/>
    <col min="5652" max="5652" width="35" style="1" customWidth="1"/>
    <col min="5653" max="5883" width="9.140625" style="1" customWidth="1"/>
    <col min="5884" max="5884" width="10.28515625" style="1" customWidth="1"/>
    <col min="5885" max="5885" width="33.85546875" style="1" customWidth="1"/>
    <col min="5886" max="5886" width="26.140625" style="1" customWidth="1"/>
    <col min="5887" max="5887" width="14.7109375" style="1" customWidth="1"/>
    <col min="5888" max="5888" width="14.140625" style="1"/>
    <col min="5889" max="5889" width="10.28515625" style="1" customWidth="1"/>
    <col min="5890" max="5890" width="33.85546875" style="1" customWidth="1"/>
    <col min="5891" max="5891" width="26.140625" style="1" customWidth="1"/>
    <col min="5892" max="5892" width="21.140625" style="1" customWidth="1"/>
    <col min="5893" max="5893" width="20.7109375" style="1" customWidth="1"/>
    <col min="5894" max="5894" width="19.28515625" style="1" customWidth="1"/>
    <col min="5895" max="5895" width="24.28515625" style="1" customWidth="1"/>
    <col min="5896" max="5896" width="19.28515625" style="1" customWidth="1"/>
    <col min="5897" max="5897" width="23" style="1" customWidth="1"/>
    <col min="5898" max="5898" width="15.85546875" style="1" customWidth="1"/>
    <col min="5899" max="5899" width="23.85546875" style="1" customWidth="1"/>
    <col min="5900" max="5902" width="0" style="1" hidden="1" customWidth="1"/>
    <col min="5903" max="5903" width="25.42578125" style="1" customWidth="1"/>
    <col min="5904" max="5907" width="9.140625" style="1" customWidth="1"/>
    <col min="5908" max="5908" width="35" style="1" customWidth="1"/>
    <col min="5909" max="6139" width="9.140625" style="1" customWidth="1"/>
    <col min="6140" max="6140" width="10.28515625" style="1" customWidth="1"/>
    <col min="6141" max="6141" width="33.85546875" style="1" customWidth="1"/>
    <col min="6142" max="6142" width="26.140625" style="1" customWidth="1"/>
    <col min="6143" max="6143" width="14.7109375" style="1" customWidth="1"/>
    <col min="6144" max="6144" width="14.140625" style="1"/>
    <col min="6145" max="6145" width="10.28515625" style="1" customWidth="1"/>
    <col min="6146" max="6146" width="33.85546875" style="1" customWidth="1"/>
    <col min="6147" max="6147" width="26.140625" style="1" customWidth="1"/>
    <col min="6148" max="6148" width="21.140625" style="1" customWidth="1"/>
    <col min="6149" max="6149" width="20.7109375" style="1" customWidth="1"/>
    <col min="6150" max="6150" width="19.28515625" style="1" customWidth="1"/>
    <col min="6151" max="6151" width="24.28515625" style="1" customWidth="1"/>
    <col min="6152" max="6152" width="19.28515625" style="1" customWidth="1"/>
    <col min="6153" max="6153" width="23" style="1" customWidth="1"/>
    <col min="6154" max="6154" width="15.85546875" style="1" customWidth="1"/>
    <col min="6155" max="6155" width="23.85546875" style="1" customWidth="1"/>
    <col min="6156" max="6158" width="0" style="1" hidden="1" customWidth="1"/>
    <col min="6159" max="6159" width="25.42578125" style="1" customWidth="1"/>
    <col min="6160" max="6163" width="9.140625" style="1" customWidth="1"/>
    <col min="6164" max="6164" width="35" style="1" customWidth="1"/>
    <col min="6165" max="6395" width="9.140625" style="1" customWidth="1"/>
    <col min="6396" max="6396" width="10.28515625" style="1" customWidth="1"/>
    <col min="6397" max="6397" width="33.85546875" style="1" customWidth="1"/>
    <col min="6398" max="6398" width="26.140625" style="1" customWidth="1"/>
    <col min="6399" max="6399" width="14.7109375" style="1" customWidth="1"/>
    <col min="6400" max="6400" width="14.140625" style="1"/>
    <col min="6401" max="6401" width="10.28515625" style="1" customWidth="1"/>
    <col min="6402" max="6402" width="33.85546875" style="1" customWidth="1"/>
    <col min="6403" max="6403" width="26.140625" style="1" customWidth="1"/>
    <col min="6404" max="6404" width="21.140625" style="1" customWidth="1"/>
    <col min="6405" max="6405" width="20.7109375" style="1" customWidth="1"/>
    <col min="6406" max="6406" width="19.28515625" style="1" customWidth="1"/>
    <col min="6407" max="6407" width="24.28515625" style="1" customWidth="1"/>
    <col min="6408" max="6408" width="19.28515625" style="1" customWidth="1"/>
    <col min="6409" max="6409" width="23" style="1" customWidth="1"/>
    <col min="6410" max="6410" width="15.85546875" style="1" customWidth="1"/>
    <col min="6411" max="6411" width="23.85546875" style="1" customWidth="1"/>
    <col min="6412" max="6414" width="0" style="1" hidden="1" customWidth="1"/>
    <col min="6415" max="6415" width="25.42578125" style="1" customWidth="1"/>
    <col min="6416" max="6419" width="9.140625" style="1" customWidth="1"/>
    <col min="6420" max="6420" width="35" style="1" customWidth="1"/>
    <col min="6421" max="6651" width="9.140625" style="1" customWidth="1"/>
    <col min="6652" max="6652" width="10.28515625" style="1" customWidth="1"/>
    <col min="6653" max="6653" width="33.85546875" style="1" customWidth="1"/>
    <col min="6654" max="6654" width="26.140625" style="1" customWidth="1"/>
    <col min="6655" max="6655" width="14.7109375" style="1" customWidth="1"/>
    <col min="6656" max="6656" width="14.140625" style="1"/>
    <col min="6657" max="6657" width="10.28515625" style="1" customWidth="1"/>
    <col min="6658" max="6658" width="33.85546875" style="1" customWidth="1"/>
    <col min="6659" max="6659" width="26.140625" style="1" customWidth="1"/>
    <col min="6660" max="6660" width="21.140625" style="1" customWidth="1"/>
    <col min="6661" max="6661" width="20.7109375" style="1" customWidth="1"/>
    <col min="6662" max="6662" width="19.28515625" style="1" customWidth="1"/>
    <col min="6663" max="6663" width="24.28515625" style="1" customWidth="1"/>
    <col min="6664" max="6664" width="19.28515625" style="1" customWidth="1"/>
    <col min="6665" max="6665" width="23" style="1" customWidth="1"/>
    <col min="6666" max="6666" width="15.85546875" style="1" customWidth="1"/>
    <col min="6667" max="6667" width="23.85546875" style="1" customWidth="1"/>
    <col min="6668" max="6670" width="0" style="1" hidden="1" customWidth="1"/>
    <col min="6671" max="6671" width="25.42578125" style="1" customWidth="1"/>
    <col min="6672" max="6675" width="9.140625" style="1" customWidth="1"/>
    <col min="6676" max="6676" width="35" style="1" customWidth="1"/>
    <col min="6677" max="6907" width="9.140625" style="1" customWidth="1"/>
    <col min="6908" max="6908" width="10.28515625" style="1" customWidth="1"/>
    <col min="6909" max="6909" width="33.85546875" style="1" customWidth="1"/>
    <col min="6910" max="6910" width="26.140625" style="1" customWidth="1"/>
    <col min="6911" max="6911" width="14.7109375" style="1" customWidth="1"/>
    <col min="6912" max="6912" width="14.140625" style="1"/>
    <col min="6913" max="6913" width="10.28515625" style="1" customWidth="1"/>
    <col min="6914" max="6914" width="33.85546875" style="1" customWidth="1"/>
    <col min="6915" max="6915" width="26.140625" style="1" customWidth="1"/>
    <col min="6916" max="6916" width="21.140625" style="1" customWidth="1"/>
    <col min="6917" max="6917" width="20.7109375" style="1" customWidth="1"/>
    <col min="6918" max="6918" width="19.28515625" style="1" customWidth="1"/>
    <col min="6919" max="6919" width="24.28515625" style="1" customWidth="1"/>
    <col min="6920" max="6920" width="19.28515625" style="1" customWidth="1"/>
    <col min="6921" max="6921" width="23" style="1" customWidth="1"/>
    <col min="6922" max="6922" width="15.85546875" style="1" customWidth="1"/>
    <col min="6923" max="6923" width="23.85546875" style="1" customWidth="1"/>
    <col min="6924" max="6926" width="0" style="1" hidden="1" customWidth="1"/>
    <col min="6927" max="6927" width="25.42578125" style="1" customWidth="1"/>
    <col min="6928" max="6931" width="9.140625" style="1" customWidth="1"/>
    <col min="6932" max="6932" width="35" style="1" customWidth="1"/>
    <col min="6933" max="7163" width="9.140625" style="1" customWidth="1"/>
    <col min="7164" max="7164" width="10.28515625" style="1" customWidth="1"/>
    <col min="7165" max="7165" width="33.85546875" style="1" customWidth="1"/>
    <col min="7166" max="7166" width="26.140625" style="1" customWidth="1"/>
    <col min="7167" max="7167" width="14.7109375" style="1" customWidth="1"/>
    <col min="7168" max="7168" width="14.140625" style="1"/>
    <col min="7169" max="7169" width="10.28515625" style="1" customWidth="1"/>
    <col min="7170" max="7170" width="33.85546875" style="1" customWidth="1"/>
    <col min="7171" max="7171" width="26.140625" style="1" customWidth="1"/>
    <col min="7172" max="7172" width="21.140625" style="1" customWidth="1"/>
    <col min="7173" max="7173" width="20.7109375" style="1" customWidth="1"/>
    <col min="7174" max="7174" width="19.28515625" style="1" customWidth="1"/>
    <col min="7175" max="7175" width="24.28515625" style="1" customWidth="1"/>
    <col min="7176" max="7176" width="19.28515625" style="1" customWidth="1"/>
    <col min="7177" max="7177" width="23" style="1" customWidth="1"/>
    <col min="7178" max="7178" width="15.85546875" style="1" customWidth="1"/>
    <col min="7179" max="7179" width="23.85546875" style="1" customWidth="1"/>
    <col min="7180" max="7182" width="0" style="1" hidden="1" customWidth="1"/>
    <col min="7183" max="7183" width="25.42578125" style="1" customWidth="1"/>
    <col min="7184" max="7187" width="9.140625" style="1" customWidth="1"/>
    <col min="7188" max="7188" width="35" style="1" customWidth="1"/>
    <col min="7189" max="7419" width="9.140625" style="1" customWidth="1"/>
    <col min="7420" max="7420" width="10.28515625" style="1" customWidth="1"/>
    <col min="7421" max="7421" width="33.85546875" style="1" customWidth="1"/>
    <col min="7422" max="7422" width="26.140625" style="1" customWidth="1"/>
    <col min="7423" max="7423" width="14.7109375" style="1" customWidth="1"/>
    <col min="7424" max="7424" width="14.140625" style="1"/>
    <col min="7425" max="7425" width="10.28515625" style="1" customWidth="1"/>
    <col min="7426" max="7426" width="33.85546875" style="1" customWidth="1"/>
    <col min="7427" max="7427" width="26.140625" style="1" customWidth="1"/>
    <col min="7428" max="7428" width="21.140625" style="1" customWidth="1"/>
    <col min="7429" max="7429" width="20.7109375" style="1" customWidth="1"/>
    <col min="7430" max="7430" width="19.28515625" style="1" customWidth="1"/>
    <col min="7431" max="7431" width="24.28515625" style="1" customWidth="1"/>
    <col min="7432" max="7432" width="19.28515625" style="1" customWidth="1"/>
    <col min="7433" max="7433" width="23" style="1" customWidth="1"/>
    <col min="7434" max="7434" width="15.85546875" style="1" customWidth="1"/>
    <col min="7435" max="7435" width="23.85546875" style="1" customWidth="1"/>
    <col min="7436" max="7438" width="0" style="1" hidden="1" customWidth="1"/>
    <col min="7439" max="7439" width="25.42578125" style="1" customWidth="1"/>
    <col min="7440" max="7443" width="9.140625" style="1" customWidth="1"/>
    <col min="7444" max="7444" width="35" style="1" customWidth="1"/>
    <col min="7445" max="7675" width="9.140625" style="1" customWidth="1"/>
    <col min="7676" max="7676" width="10.28515625" style="1" customWidth="1"/>
    <col min="7677" max="7677" width="33.85546875" style="1" customWidth="1"/>
    <col min="7678" max="7678" width="26.140625" style="1" customWidth="1"/>
    <col min="7679" max="7679" width="14.7109375" style="1" customWidth="1"/>
    <col min="7680" max="7680" width="14.140625" style="1"/>
    <col min="7681" max="7681" width="10.28515625" style="1" customWidth="1"/>
    <col min="7682" max="7682" width="33.85546875" style="1" customWidth="1"/>
    <col min="7683" max="7683" width="26.140625" style="1" customWidth="1"/>
    <col min="7684" max="7684" width="21.140625" style="1" customWidth="1"/>
    <col min="7685" max="7685" width="20.7109375" style="1" customWidth="1"/>
    <col min="7686" max="7686" width="19.28515625" style="1" customWidth="1"/>
    <col min="7687" max="7687" width="24.28515625" style="1" customWidth="1"/>
    <col min="7688" max="7688" width="19.28515625" style="1" customWidth="1"/>
    <col min="7689" max="7689" width="23" style="1" customWidth="1"/>
    <col min="7690" max="7690" width="15.85546875" style="1" customWidth="1"/>
    <col min="7691" max="7691" width="23.85546875" style="1" customWidth="1"/>
    <col min="7692" max="7694" width="0" style="1" hidden="1" customWidth="1"/>
    <col min="7695" max="7695" width="25.42578125" style="1" customWidth="1"/>
    <col min="7696" max="7699" width="9.140625" style="1" customWidth="1"/>
    <col min="7700" max="7700" width="35" style="1" customWidth="1"/>
    <col min="7701" max="7931" width="9.140625" style="1" customWidth="1"/>
    <col min="7932" max="7932" width="10.28515625" style="1" customWidth="1"/>
    <col min="7933" max="7933" width="33.85546875" style="1" customWidth="1"/>
    <col min="7934" max="7934" width="26.140625" style="1" customWidth="1"/>
    <col min="7935" max="7935" width="14.7109375" style="1" customWidth="1"/>
    <col min="7936" max="7936" width="14.140625" style="1"/>
    <col min="7937" max="7937" width="10.28515625" style="1" customWidth="1"/>
    <col min="7938" max="7938" width="33.85546875" style="1" customWidth="1"/>
    <col min="7939" max="7939" width="26.140625" style="1" customWidth="1"/>
    <col min="7940" max="7940" width="21.140625" style="1" customWidth="1"/>
    <col min="7941" max="7941" width="20.7109375" style="1" customWidth="1"/>
    <col min="7942" max="7942" width="19.28515625" style="1" customWidth="1"/>
    <col min="7943" max="7943" width="24.28515625" style="1" customWidth="1"/>
    <col min="7944" max="7944" width="19.28515625" style="1" customWidth="1"/>
    <col min="7945" max="7945" width="23" style="1" customWidth="1"/>
    <col min="7946" max="7946" width="15.85546875" style="1" customWidth="1"/>
    <col min="7947" max="7947" width="23.85546875" style="1" customWidth="1"/>
    <col min="7948" max="7950" width="0" style="1" hidden="1" customWidth="1"/>
    <col min="7951" max="7951" width="25.42578125" style="1" customWidth="1"/>
    <col min="7952" max="7955" width="9.140625" style="1" customWidth="1"/>
    <col min="7956" max="7956" width="35" style="1" customWidth="1"/>
    <col min="7957" max="8187" width="9.140625" style="1" customWidth="1"/>
    <col min="8188" max="8188" width="10.28515625" style="1" customWidth="1"/>
    <col min="8189" max="8189" width="33.85546875" style="1" customWidth="1"/>
    <col min="8190" max="8190" width="26.140625" style="1" customWidth="1"/>
    <col min="8191" max="8191" width="14.7109375" style="1" customWidth="1"/>
    <col min="8192" max="8192" width="14.140625" style="1"/>
    <col min="8193" max="8193" width="10.28515625" style="1" customWidth="1"/>
    <col min="8194" max="8194" width="33.85546875" style="1" customWidth="1"/>
    <col min="8195" max="8195" width="26.140625" style="1" customWidth="1"/>
    <col min="8196" max="8196" width="21.140625" style="1" customWidth="1"/>
    <col min="8197" max="8197" width="20.7109375" style="1" customWidth="1"/>
    <col min="8198" max="8198" width="19.28515625" style="1" customWidth="1"/>
    <col min="8199" max="8199" width="24.28515625" style="1" customWidth="1"/>
    <col min="8200" max="8200" width="19.28515625" style="1" customWidth="1"/>
    <col min="8201" max="8201" width="23" style="1" customWidth="1"/>
    <col min="8202" max="8202" width="15.85546875" style="1" customWidth="1"/>
    <col min="8203" max="8203" width="23.85546875" style="1" customWidth="1"/>
    <col min="8204" max="8206" width="0" style="1" hidden="1" customWidth="1"/>
    <col min="8207" max="8207" width="25.42578125" style="1" customWidth="1"/>
    <col min="8208" max="8211" width="9.140625" style="1" customWidth="1"/>
    <col min="8212" max="8212" width="35" style="1" customWidth="1"/>
    <col min="8213" max="8443" width="9.140625" style="1" customWidth="1"/>
    <col min="8444" max="8444" width="10.28515625" style="1" customWidth="1"/>
    <col min="8445" max="8445" width="33.85546875" style="1" customWidth="1"/>
    <col min="8446" max="8446" width="26.140625" style="1" customWidth="1"/>
    <col min="8447" max="8447" width="14.7109375" style="1" customWidth="1"/>
    <col min="8448" max="8448" width="14.140625" style="1"/>
    <col min="8449" max="8449" width="10.28515625" style="1" customWidth="1"/>
    <col min="8450" max="8450" width="33.85546875" style="1" customWidth="1"/>
    <col min="8451" max="8451" width="26.140625" style="1" customWidth="1"/>
    <col min="8452" max="8452" width="21.140625" style="1" customWidth="1"/>
    <col min="8453" max="8453" width="20.7109375" style="1" customWidth="1"/>
    <col min="8454" max="8454" width="19.28515625" style="1" customWidth="1"/>
    <col min="8455" max="8455" width="24.28515625" style="1" customWidth="1"/>
    <col min="8456" max="8456" width="19.28515625" style="1" customWidth="1"/>
    <col min="8457" max="8457" width="23" style="1" customWidth="1"/>
    <col min="8458" max="8458" width="15.85546875" style="1" customWidth="1"/>
    <col min="8459" max="8459" width="23.85546875" style="1" customWidth="1"/>
    <col min="8460" max="8462" width="0" style="1" hidden="1" customWidth="1"/>
    <col min="8463" max="8463" width="25.42578125" style="1" customWidth="1"/>
    <col min="8464" max="8467" width="9.140625" style="1" customWidth="1"/>
    <col min="8468" max="8468" width="35" style="1" customWidth="1"/>
    <col min="8469" max="8699" width="9.140625" style="1" customWidth="1"/>
    <col min="8700" max="8700" width="10.28515625" style="1" customWidth="1"/>
    <col min="8701" max="8701" width="33.85546875" style="1" customWidth="1"/>
    <col min="8702" max="8702" width="26.140625" style="1" customWidth="1"/>
    <col min="8703" max="8703" width="14.7109375" style="1" customWidth="1"/>
    <col min="8704" max="8704" width="14.140625" style="1"/>
    <col min="8705" max="8705" width="10.28515625" style="1" customWidth="1"/>
    <col min="8706" max="8706" width="33.85546875" style="1" customWidth="1"/>
    <col min="8707" max="8707" width="26.140625" style="1" customWidth="1"/>
    <col min="8708" max="8708" width="21.140625" style="1" customWidth="1"/>
    <col min="8709" max="8709" width="20.7109375" style="1" customWidth="1"/>
    <col min="8710" max="8710" width="19.28515625" style="1" customWidth="1"/>
    <col min="8711" max="8711" width="24.28515625" style="1" customWidth="1"/>
    <col min="8712" max="8712" width="19.28515625" style="1" customWidth="1"/>
    <col min="8713" max="8713" width="23" style="1" customWidth="1"/>
    <col min="8714" max="8714" width="15.85546875" style="1" customWidth="1"/>
    <col min="8715" max="8715" width="23.85546875" style="1" customWidth="1"/>
    <col min="8716" max="8718" width="0" style="1" hidden="1" customWidth="1"/>
    <col min="8719" max="8719" width="25.42578125" style="1" customWidth="1"/>
    <col min="8720" max="8723" width="9.140625" style="1" customWidth="1"/>
    <col min="8724" max="8724" width="35" style="1" customWidth="1"/>
    <col min="8725" max="8955" width="9.140625" style="1" customWidth="1"/>
    <col min="8956" max="8956" width="10.28515625" style="1" customWidth="1"/>
    <col min="8957" max="8957" width="33.85546875" style="1" customWidth="1"/>
    <col min="8958" max="8958" width="26.140625" style="1" customWidth="1"/>
    <col min="8959" max="8959" width="14.7109375" style="1" customWidth="1"/>
    <col min="8960" max="8960" width="14.140625" style="1"/>
    <col min="8961" max="8961" width="10.28515625" style="1" customWidth="1"/>
    <col min="8962" max="8962" width="33.85546875" style="1" customWidth="1"/>
    <col min="8963" max="8963" width="26.140625" style="1" customWidth="1"/>
    <col min="8964" max="8964" width="21.140625" style="1" customWidth="1"/>
    <col min="8965" max="8965" width="20.7109375" style="1" customWidth="1"/>
    <col min="8966" max="8966" width="19.28515625" style="1" customWidth="1"/>
    <col min="8967" max="8967" width="24.28515625" style="1" customWidth="1"/>
    <col min="8968" max="8968" width="19.28515625" style="1" customWidth="1"/>
    <col min="8969" max="8969" width="23" style="1" customWidth="1"/>
    <col min="8970" max="8970" width="15.85546875" style="1" customWidth="1"/>
    <col min="8971" max="8971" width="23.85546875" style="1" customWidth="1"/>
    <col min="8972" max="8974" width="0" style="1" hidden="1" customWidth="1"/>
    <col min="8975" max="8975" width="25.42578125" style="1" customWidth="1"/>
    <col min="8976" max="8979" width="9.140625" style="1" customWidth="1"/>
    <col min="8980" max="8980" width="35" style="1" customWidth="1"/>
    <col min="8981" max="9211" width="9.140625" style="1" customWidth="1"/>
    <col min="9212" max="9212" width="10.28515625" style="1" customWidth="1"/>
    <col min="9213" max="9213" width="33.85546875" style="1" customWidth="1"/>
    <col min="9214" max="9214" width="26.140625" style="1" customWidth="1"/>
    <col min="9215" max="9215" width="14.7109375" style="1" customWidth="1"/>
    <col min="9216" max="9216" width="14.140625" style="1"/>
    <col min="9217" max="9217" width="10.28515625" style="1" customWidth="1"/>
    <col min="9218" max="9218" width="33.85546875" style="1" customWidth="1"/>
    <col min="9219" max="9219" width="26.140625" style="1" customWidth="1"/>
    <col min="9220" max="9220" width="21.140625" style="1" customWidth="1"/>
    <col min="9221" max="9221" width="20.7109375" style="1" customWidth="1"/>
    <col min="9222" max="9222" width="19.28515625" style="1" customWidth="1"/>
    <col min="9223" max="9223" width="24.28515625" style="1" customWidth="1"/>
    <col min="9224" max="9224" width="19.28515625" style="1" customWidth="1"/>
    <col min="9225" max="9225" width="23" style="1" customWidth="1"/>
    <col min="9226" max="9226" width="15.85546875" style="1" customWidth="1"/>
    <col min="9227" max="9227" width="23.85546875" style="1" customWidth="1"/>
    <col min="9228" max="9230" width="0" style="1" hidden="1" customWidth="1"/>
    <col min="9231" max="9231" width="25.42578125" style="1" customWidth="1"/>
    <col min="9232" max="9235" width="9.140625" style="1" customWidth="1"/>
    <col min="9236" max="9236" width="35" style="1" customWidth="1"/>
    <col min="9237" max="9467" width="9.140625" style="1" customWidth="1"/>
    <col min="9468" max="9468" width="10.28515625" style="1" customWidth="1"/>
    <col min="9469" max="9469" width="33.85546875" style="1" customWidth="1"/>
    <col min="9470" max="9470" width="26.140625" style="1" customWidth="1"/>
    <col min="9471" max="9471" width="14.7109375" style="1" customWidth="1"/>
    <col min="9472" max="9472" width="14.140625" style="1"/>
    <col min="9473" max="9473" width="10.28515625" style="1" customWidth="1"/>
    <col min="9474" max="9474" width="33.85546875" style="1" customWidth="1"/>
    <col min="9475" max="9475" width="26.140625" style="1" customWidth="1"/>
    <col min="9476" max="9476" width="21.140625" style="1" customWidth="1"/>
    <col min="9477" max="9477" width="20.7109375" style="1" customWidth="1"/>
    <col min="9478" max="9478" width="19.28515625" style="1" customWidth="1"/>
    <col min="9479" max="9479" width="24.28515625" style="1" customWidth="1"/>
    <col min="9480" max="9480" width="19.28515625" style="1" customWidth="1"/>
    <col min="9481" max="9481" width="23" style="1" customWidth="1"/>
    <col min="9482" max="9482" width="15.85546875" style="1" customWidth="1"/>
    <col min="9483" max="9483" width="23.85546875" style="1" customWidth="1"/>
    <col min="9484" max="9486" width="0" style="1" hidden="1" customWidth="1"/>
    <col min="9487" max="9487" width="25.42578125" style="1" customWidth="1"/>
    <col min="9488" max="9491" width="9.140625" style="1" customWidth="1"/>
    <col min="9492" max="9492" width="35" style="1" customWidth="1"/>
    <col min="9493" max="9723" width="9.140625" style="1" customWidth="1"/>
    <col min="9724" max="9724" width="10.28515625" style="1" customWidth="1"/>
    <col min="9725" max="9725" width="33.85546875" style="1" customWidth="1"/>
    <col min="9726" max="9726" width="26.140625" style="1" customWidth="1"/>
    <col min="9727" max="9727" width="14.7109375" style="1" customWidth="1"/>
    <col min="9728" max="9728" width="14.140625" style="1"/>
    <col min="9729" max="9729" width="10.28515625" style="1" customWidth="1"/>
    <col min="9730" max="9730" width="33.85546875" style="1" customWidth="1"/>
    <col min="9731" max="9731" width="26.140625" style="1" customWidth="1"/>
    <col min="9732" max="9732" width="21.140625" style="1" customWidth="1"/>
    <col min="9733" max="9733" width="20.7109375" style="1" customWidth="1"/>
    <col min="9734" max="9734" width="19.28515625" style="1" customWidth="1"/>
    <col min="9735" max="9735" width="24.28515625" style="1" customWidth="1"/>
    <col min="9736" max="9736" width="19.28515625" style="1" customWidth="1"/>
    <col min="9737" max="9737" width="23" style="1" customWidth="1"/>
    <col min="9738" max="9738" width="15.85546875" style="1" customWidth="1"/>
    <col min="9739" max="9739" width="23.85546875" style="1" customWidth="1"/>
    <col min="9740" max="9742" width="0" style="1" hidden="1" customWidth="1"/>
    <col min="9743" max="9743" width="25.42578125" style="1" customWidth="1"/>
    <col min="9744" max="9747" width="9.140625" style="1" customWidth="1"/>
    <col min="9748" max="9748" width="35" style="1" customWidth="1"/>
    <col min="9749" max="9979" width="9.140625" style="1" customWidth="1"/>
    <col min="9980" max="9980" width="10.28515625" style="1" customWidth="1"/>
    <col min="9981" max="9981" width="33.85546875" style="1" customWidth="1"/>
    <col min="9982" max="9982" width="26.140625" style="1" customWidth="1"/>
    <col min="9983" max="9983" width="14.7109375" style="1" customWidth="1"/>
    <col min="9984" max="9984" width="14.140625" style="1"/>
    <col min="9985" max="9985" width="10.28515625" style="1" customWidth="1"/>
    <col min="9986" max="9986" width="33.85546875" style="1" customWidth="1"/>
    <col min="9987" max="9987" width="26.140625" style="1" customWidth="1"/>
    <col min="9988" max="9988" width="21.140625" style="1" customWidth="1"/>
    <col min="9989" max="9989" width="20.7109375" style="1" customWidth="1"/>
    <col min="9990" max="9990" width="19.28515625" style="1" customWidth="1"/>
    <col min="9991" max="9991" width="24.28515625" style="1" customWidth="1"/>
    <col min="9992" max="9992" width="19.28515625" style="1" customWidth="1"/>
    <col min="9993" max="9993" width="23" style="1" customWidth="1"/>
    <col min="9994" max="9994" width="15.85546875" style="1" customWidth="1"/>
    <col min="9995" max="9995" width="23.85546875" style="1" customWidth="1"/>
    <col min="9996" max="9998" width="0" style="1" hidden="1" customWidth="1"/>
    <col min="9999" max="9999" width="25.42578125" style="1" customWidth="1"/>
    <col min="10000" max="10003" width="9.140625" style="1" customWidth="1"/>
    <col min="10004" max="10004" width="35" style="1" customWidth="1"/>
    <col min="10005" max="10235" width="9.140625" style="1" customWidth="1"/>
    <col min="10236" max="10236" width="10.28515625" style="1" customWidth="1"/>
    <col min="10237" max="10237" width="33.85546875" style="1" customWidth="1"/>
    <col min="10238" max="10238" width="26.140625" style="1" customWidth="1"/>
    <col min="10239" max="10239" width="14.7109375" style="1" customWidth="1"/>
    <col min="10240" max="10240" width="14.140625" style="1"/>
    <col min="10241" max="10241" width="10.28515625" style="1" customWidth="1"/>
    <col min="10242" max="10242" width="33.85546875" style="1" customWidth="1"/>
    <col min="10243" max="10243" width="26.140625" style="1" customWidth="1"/>
    <col min="10244" max="10244" width="21.140625" style="1" customWidth="1"/>
    <col min="10245" max="10245" width="20.7109375" style="1" customWidth="1"/>
    <col min="10246" max="10246" width="19.28515625" style="1" customWidth="1"/>
    <col min="10247" max="10247" width="24.28515625" style="1" customWidth="1"/>
    <col min="10248" max="10248" width="19.28515625" style="1" customWidth="1"/>
    <col min="10249" max="10249" width="23" style="1" customWidth="1"/>
    <col min="10250" max="10250" width="15.85546875" style="1" customWidth="1"/>
    <col min="10251" max="10251" width="23.85546875" style="1" customWidth="1"/>
    <col min="10252" max="10254" width="0" style="1" hidden="1" customWidth="1"/>
    <col min="10255" max="10255" width="25.42578125" style="1" customWidth="1"/>
    <col min="10256" max="10259" width="9.140625" style="1" customWidth="1"/>
    <col min="10260" max="10260" width="35" style="1" customWidth="1"/>
    <col min="10261" max="10491" width="9.140625" style="1" customWidth="1"/>
    <col min="10492" max="10492" width="10.28515625" style="1" customWidth="1"/>
    <col min="10493" max="10493" width="33.85546875" style="1" customWidth="1"/>
    <col min="10494" max="10494" width="26.140625" style="1" customWidth="1"/>
    <col min="10495" max="10495" width="14.7109375" style="1" customWidth="1"/>
    <col min="10496" max="10496" width="14.140625" style="1"/>
    <col min="10497" max="10497" width="10.28515625" style="1" customWidth="1"/>
    <col min="10498" max="10498" width="33.85546875" style="1" customWidth="1"/>
    <col min="10499" max="10499" width="26.140625" style="1" customWidth="1"/>
    <col min="10500" max="10500" width="21.140625" style="1" customWidth="1"/>
    <col min="10501" max="10501" width="20.7109375" style="1" customWidth="1"/>
    <col min="10502" max="10502" width="19.28515625" style="1" customWidth="1"/>
    <col min="10503" max="10503" width="24.28515625" style="1" customWidth="1"/>
    <col min="10504" max="10504" width="19.28515625" style="1" customWidth="1"/>
    <col min="10505" max="10505" width="23" style="1" customWidth="1"/>
    <col min="10506" max="10506" width="15.85546875" style="1" customWidth="1"/>
    <col min="10507" max="10507" width="23.85546875" style="1" customWidth="1"/>
    <col min="10508" max="10510" width="0" style="1" hidden="1" customWidth="1"/>
    <col min="10511" max="10511" width="25.42578125" style="1" customWidth="1"/>
    <col min="10512" max="10515" width="9.140625" style="1" customWidth="1"/>
    <col min="10516" max="10516" width="35" style="1" customWidth="1"/>
    <col min="10517" max="10747" width="9.140625" style="1" customWidth="1"/>
    <col min="10748" max="10748" width="10.28515625" style="1" customWidth="1"/>
    <col min="10749" max="10749" width="33.85546875" style="1" customWidth="1"/>
    <col min="10750" max="10750" width="26.140625" style="1" customWidth="1"/>
    <col min="10751" max="10751" width="14.7109375" style="1" customWidth="1"/>
    <col min="10752" max="10752" width="14.140625" style="1"/>
    <col min="10753" max="10753" width="10.28515625" style="1" customWidth="1"/>
    <col min="10754" max="10754" width="33.85546875" style="1" customWidth="1"/>
    <col min="10755" max="10755" width="26.140625" style="1" customWidth="1"/>
    <col min="10756" max="10756" width="21.140625" style="1" customWidth="1"/>
    <col min="10757" max="10757" width="20.7109375" style="1" customWidth="1"/>
    <col min="10758" max="10758" width="19.28515625" style="1" customWidth="1"/>
    <col min="10759" max="10759" width="24.28515625" style="1" customWidth="1"/>
    <col min="10760" max="10760" width="19.28515625" style="1" customWidth="1"/>
    <col min="10761" max="10761" width="23" style="1" customWidth="1"/>
    <col min="10762" max="10762" width="15.85546875" style="1" customWidth="1"/>
    <col min="10763" max="10763" width="23.85546875" style="1" customWidth="1"/>
    <col min="10764" max="10766" width="0" style="1" hidden="1" customWidth="1"/>
    <col min="10767" max="10767" width="25.42578125" style="1" customWidth="1"/>
    <col min="10768" max="10771" width="9.140625" style="1" customWidth="1"/>
    <col min="10772" max="10772" width="35" style="1" customWidth="1"/>
    <col min="10773" max="11003" width="9.140625" style="1" customWidth="1"/>
    <col min="11004" max="11004" width="10.28515625" style="1" customWidth="1"/>
    <col min="11005" max="11005" width="33.85546875" style="1" customWidth="1"/>
    <col min="11006" max="11006" width="26.140625" style="1" customWidth="1"/>
    <col min="11007" max="11007" width="14.7109375" style="1" customWidth="1"/>
    <col min="11008" max="11008" width="14.140625" style="1"/>
    <col min="11009" max="11009" width="10.28515625" style="1" customWidth="1"/>
    <col min="11010" max="11010" width="33.85546875" style="1" customWidth="1"/>
    <col min="11011" max="11011" width="26.140625" style="1" customWidth="1"/>
    <col min="11012" max="11012" width="21.140625" style="1" customWidth="1"/>
    <col min="11013" max="11013" width="20.7109375" style="1" customWidth="1"/>
    <col min="11014" max="11014" width="19.28515625" style="1" customWidth="1"/>
    <col min="11015" max="11015" width="24.28515625" style="1" customWidth="1"/>
    <col min="11016" max="11016" width="19.28515625" style="1" customWidth="1"/>
    <col min="11017" max="11017" width="23" style="1" customWidth="1"/>
    <col min="11018" max="11018" width="15.85546875" style="1" customWidth="1"/>
    <col min="11019" max="11019" width="23.85546875" style="1" customWidth="1"/>
    <col min="11020" max="11022" width="0" style="1" hidden="1" customWidth="1"/>
    <col min="11023" max="11023" width="25.42578125" style="1" customWidth="1"/>
    <col min="11024" max="11027" width="9.140625" style="1" customWidth="1"/>
    <col min="11028" max="11028" width="35" style="1" customWidth="1"/>
    <col min="11029" max="11259" width="9.140625" style="1" customWidth="1"/>
    <col min="11260" max="11260" width="10.28515625" style="1" customWidth="1"/>
    <col min="11261" max="11261" width="33.85546875" style="1" customWidth="1"/>
    <col min="11262" max="11262" width="26.140625" style="1" customWidth="1"/>
    <col min="11263" max="11263" width="14.7109375" style="1" customWidth="1"/>
    <col min="11264" max="11264" width="14.140625" style="1"/>
    <col min="11265" max="11265" width="10.28515625" style="1" customWidth="1"/>
    <col min="11266" max="11266" width="33.85546875" style="1" customWidth="1"/>
    <col min="11267" max="11267" width="26.140625" style="1" customWidth="1"/>
    <col min="11268" max="11268" width="21.140625" style="1" customWidth="1"/>
    <col min="11269" max="11269" width="20.7109375" style="1" customWidth="1"/>
    <col min="11270" max="11270" width="19.28515625" style="1" customWidth="1"/>
    <col min="11271" max="11271" width="24.28515625" style="1" customWidth="1"/>
    <col min="11272" max="11272" width="19.28515625" style="1" customWidth="1"/>
    <col min="11273" max="11273" width="23" style="1" customWidth="1"/>
    <col min="11274" max="11274" width="15.85546875" style="1" customWidth="1"/>
    <col min="11275" max="11275" width="23.85546875" style="1" customWidth="1"/>
    <col min="11276" max="11278" width="0" style="1" hidden="1" customWidth="1"/>
    <col min="11279" max="11279" width="25.42578125" style="1" customWidth="1"/>
    <col min="11280" max="11283" width="9.140625" style="1" customWidth="1"/>
    <col min="11284" max="11284" width="35" style="1" customWidth="1"/>
    <col min="11285" max="11515" width="9.140625" style="1" customWidth="1"/>
    <col min="11516" max="11516" width="10.28515625" style="1" customWidth="1"/>
    <col min="11517" max="11517" width="33.85546875" style="1" customWidth="1"/>
    <col min="11518" max="11518" width="26.140625" style="1" customWidth="1"/>
    <col min="11519" max="11519" width="14.7109375" style="1" customWidth="1"/>
    <col min="11520" max="11520" width="14.140625" style="1"/>
    <col min="11521" max="11521" width="10.28515625" style="1" customWidth="1"/>
    <col min="11522" max="11522" width="33.85546875" style="1" customWidth="1"/>
    <col min="11523" max="11523" width="26.140625" style="1" customWidth="1"/>
    <col min="11524" max="11524" width="21.140625" style="1" customWidth="1"/>
    <col min="11525" max="11525" width="20.7109375" style="1" customWidth="1"/>
    <col min="11526" max="11526" width="19.28515625" style="1" customWidth="1"/>
    <col min="11527" max="11527" width="24.28515625" style="1" customWidth="1"/>
    <col min="11528" max="11528" width="19.28515625" style="1" customWidth="1"/>
    <col min="11529" max="11529" width="23" style="1" customWidth="1"/>
    <col min="11530" max="11530" width="15.85546875" style="1" customWidth="1"/>
    <col min="11531" max="11531" width="23.85546875" style="1" customWidth="1"/>
    <col min="11532" max="11534" width="0" style="1" hidden="1" customWidth="1"/>
    <col min="11535" max="11535" width="25.42578125" style="1" customWidth="1"/>
    <col min="11536" max="11539" width="9.140625" style="1" customWidth="1"/>
    <col min="11540" max="11540" width="35" style="1" customWidth="1"/>
    <col min="11541" max="11771" width="9.140625" style="1" customWidth="1"/>
    <col min="11772" max="11772" width="10.28515625" style="1" customWidth="1"/>
    <col min="11773" max="11773" width="33.85546875" style="1" customWidth="1"/>
    <col min="11774" max="11774" width="26.140625" style="1" customWidth="1"/>
    <col min="11775" max="11775" width="14.7109375" style="1" customWidth="1"/>
    <col min="11776" max="11776" width="14.140625" style="1"/>
    <col min="11777" max="11777" width="10.28515625" style="1" customWidth="1"/>
    <col min="11778" max="11778" width="33.85546875" style="1" customWidth="1"/>
    <col min="11779" max="11779" width="26.140625" style="1" customWidth="1"/>
    <col min="11780" max="11780" width="21.140625" style="1" customWidth="1"/>
    <col min="11781" max="11781" width="20.7109375" style="1" customWidth="1"/>
    <col min="11782" max="11782" width="19.28515625" style="1" customWidth="1"/>
    <col min="11783" max="11783" width="24.28515625" style="1" customWidth="1"/>
    <col min="11784" max="11784" width="19.28515625" style="1" customWidth="1"/>
    <col min="11785" max="11785" width="23" style="1" customWidth="1"/>
    <col min="11786" max="11786" width="15.85546875" style="1" customWidth="1"/>
    <col min="11787" max="11787" width="23.85546875" style="1" customWidth="1"/>
    <col min="11788" max="11790" width="0" style="1" hidden="1" customWidth="1"/>
    <col min="11791" max="11791" width="25.42578125" style="1" customWidth="1"/>
    <col min="11792" max="11795" width="9.140625" style="1" customWidth="1"/>
    <col min="11796" max="11796" width="35" style="1" customWidth="1"/>
    <col min="11797" max="12027" width="9.140625" style="1" customWidth="1"/>
    <col min="12028" max="12028" width="10.28515625" style="1" customWidth="1"/>
    <col min="12029" max="12029" width="33.85546875" style="1" customWidth="1"/>
    <col min="12030" max="12030" width="26.140625" style="1" customWidth="1"/>
    <col min="12031" max="12031" width="14.7109375" style="1" customWidth="1"/>
    <col min="12032" max="12032" width="14.140625" style="1"/>
    <col min="12033" max="12033" width="10.28515625" style="1" customWidth="1"/>
    <col min="12034" max="12034" width="33.85546875" style="1" customWidth="1"/>
    <col min="12035" max="12035" width="26.140625" style="1" customWidth="1"/>
    <col min="12036" max="12036" width="21.140625" style="1" customWidth="1"/>
    <col min="12037" max="12037" width="20.7109375" style="1" customWidth="1"/>
    <col min="12038" max="12038" width="19.28515625" style="1" customWidth="1"/>
    <col min="12039" max="12039" width="24.28515625" style="1" customWidth="1"/>
    <col min="12040" max="12040" width="19.28515625" style="1" customWidth="1"/>
    <col min="12041" max="12041" width="23" style="1" customWidth="1"/>
    <col min="12042" max="12042" width="15.85546875" style="1" customWidth="1"/>
    <col min="12043" max="12043" width="23.85546875" style="1" customWidth="1"/>
    <col min="12044" max="12046" width="0" style="1" hidden="1" customWidth="1"/>
    <col min="12047" max="12047" width="25.42578125" style="1" customWidth="1"/>
    <col min="12048" max="12051" width="9.140625" style="1" customWidth="1"/>
    <col min="12052" max="12052" width="35" style="1" customWidth="1"/>
    <col min="12053" max="12283" width="9.140625" style="1" customWidth="1"/>
    <col min="12284" max="12284" width="10.28515625" style="1" customWidth="1"/>
    <col min="12285" max="12285" width="33.85546875" style="1" customWidth="1"/>
    <col min="12286" max="12286" width="26.140625" style="1" customWidth="1"/>
    <col min="12287" max="12287" width="14.7109375" style="1" customWidth="1"/>
    <col min="12288" max="12288" width="14.140625" style="1"/>
    <col min="12289" max="12289" width="10.28515625" style="1" customWidth="1"/>
    <col min="12290" max="12290" width="33.85546875" style="1" customWidth="1"/>
    <col min="12291" max="12291" width="26.140625" style="1" customWidth="1"/>
    <col min="12292" max="12292" width="21.140625" style="1" customWidth="1"/>
    <col min="12293" max="12293" width="20.7109375" style="1" customWidth="1"/>
    <col min="12294" max="12294" width="19.28515625" style="1" customWidth="1"/>
    <col min="12295" max="12295" width="24.28515625" style="1" customWidth="1"/>
    <col min="12296" max="12296" width="19.28515625" style="1" customWidth="1"/>
    <col min="12297" max="12297" width="23" style="1" customWidth="1"/>
    <col min="12298" max="12298" width="15.85546875" style="1" customWidth="1"/>
    <col min="12299" max="12299" width="23.85546875" style="1" customWidth="1"/>
    <col min="12300" max="12302" width="0" style="1" hidden="1" customWidth="1"/>
    <col min="12303" max="12303" width="25.42578125" style="1" customWidth="1"/>
    <col min="12304" max="12307" width="9.140625" style="1" customWidth="1"/>
    <col min="12308" max="12308" width="35" style="1" customWidth="1"/>
    <col min="12309" max="12539" width="9.140625" style="1" customWidth="1"/>
    <col min="12540" max="12540" width="10.28515625" style="1" customWidth="1"/>
    <col min="12541" max="12541" width="33.85546875" style="1" customWidth="1"/>
    <col min="12542" max="12542" width="26.140625" style="1" customWidth="1"/>
    <col min="12543" max="12543" width="14.7109375" style="1" customWidth="1"/>
    <col min="12544" max="12544" width="14.140625" style="1"/>
    <col min="12545" max="12545" width="10.28515625" style="1" customWidth="1"/>
    <col min="12546" max="12546" width="33.85546875" style="1" customWidth="1"/>
    <col min="12547" max="12547" width="26.140625" style="1" customWidth="1"/>
    <col min="12548" max="12548" width="21.140625" style="1" customWidth="1"/>
    <col min="12549" max="12549" width="20.7109375" style="1" customWidth="1"/>
    <col min="12550" max="12550" width="19.28515625" style="1" customWidth="1"/>
    <col min="12551" max="12551" width="24.28515625" style="1" customWidth="1"/>
    <col min="12552" max="12552" width="19.28515625" style="1" customWidth="1"/>
    <col min="12553" max="12553" width="23" style="1" customWidth="1"/>
    <col min="12554" max="12554" width="15.85546875" style="1" customWidth="1"/>
    <col min="12555" max="12555" width="23.85546875" style="1" customWidth="1"/>
    <col min="12556" max="12558" width="0" style="1" hidden="1" customWidth="1"/>
    <col min="12559" max="12559" width="25.42578125" style="1" customWidth="1"/>
    <col min="12560" max="12563" width="9.140625" style="1" customWidth="1"/>
    <col min="12564" max="12564" width="35" style="1" customWidth="1"/>
    <col min="12565" max="12795" width="9.140625" style="1" customWidth="1"/>
    <col min="12796" max="12796" width="10.28515625" style="1" customWidth="1"/>
    <col min="12797" max="12797" width="33.85546875" style="1" customWidth="1"/>
    <col min="12798" max="12798" width="26.140625" style="1" customWidth="1"/>
    <col min="12799" max="12799" width="14.7109375" style="1" customWidth="1"/>
    <col min="12800" max="12800" width="14.140625" style="1"/>
    <col min="12801" max="12801" width="10.28515625" style="1" customWidth="1"/>
    <col min="12802" max="12802" width="33.85546875" style="1" customWidth="1"/>
    <col min="12803" max="12803" width="26.140625" style="1" customWidth="1"/>
    <col min="12804" max="12804" width="21.140625" style="1" customWidth="1"/>
    <col min="12805" max="12805" width="20.7109375" style="1" customWidth="1"/>
    <col min="12806" max="12806" width="19.28515625" style="1" customWidth="1"/>
    <col min="12807" max="12807" width="24.28515625" style="1" customWidth="1"/>
    <col min="12808" max="12808" width="19.28515625" style="1" customWidth="1"/>
    <col min="12809" max="12809" width="23" style="1" customWidth="1"/>
    <col min="12810" max="12810" width="15.85546875" style="1" customWidth="1"/>
    <col min="12811" max="12811" width="23.85546875" style="1" customWidth="1"/>
    <col min="12812" max="12814" width="0" style="1" hidden="1" customWidth="1"/>
    <col min="12815" max="12815" width="25.42578125" style="1" customWidth="1"/>
    <col min="12816" max="12819" width="9.140625" style="1" customWidth="1"/>
    <col min="12820" max="12820" width="35" style="1" customWidth="1"/>
    <col min="12821" max="13051" width="9.140625" style="1" customWidth="1"/>
    <col min="13052" max="13052" width="10.28515625" style="1" customWidth="1"/>
    <col min="13053" max="13053" width="33.85546875" style="1" customWidth="1"/>
    <col min="13054" max="13054" width="26.140625" style="1" customWidth="1"/>
    <col min="13055" max="13055" width="14.7109375" style="1" customWidth="1"/>
    <col min="13056" max="13056" width="14.140625" style="1"/>
    <col min="13057" max="13057" width="10.28515625" style="1" customWidth="1"/>
    <col min="13058" max="13058" width="33.85546875" style="1" customWidth="1"/>
    <col min="13059" max="13059" width="26.140625" style="1" customWidth="1"/>
    <col min="13060" max="13060" width="21.140625" style="1" customWidth="1"/>
    <col min="13061" max="13061" width="20.7109375" style="1" customWidth="1"/>
    <col min="13062" max="13062" width="19.28515625" style="1" customWidth="1"/>
    <col min="13063" max="13063" width="24.28515625" style="1" customWidth="1"/>
    <col min="13064" max="13064" width="19.28515625" style="1" customWidth="1"/>
    <col min="13065" max="13065" width="23" style="1" customWidth="1"/>
    <col min="13066" max="13066" width="15.85546875" style="1" customWidth="1"/>
    <col min="13067" max="13067" width="23.85546875" style="1" customWidth="1"/>
    <col min="13068" max="13070" width="0" style="1" hidden="1" customWidth="1"/>
    <col min="13071" max="13071" width="25.42578125" style="1" customWidth="1"/>
    <col min="13072" max="13075" width="9.140625" style="1" customWidth="1"/>
    <col min="13076" max="13076" width="35" style="1" customWidth="1"/>
    <col min="13077" max="13307" width="9.140625" style="1" customWidth="1"/>
    <col min="13308" max="13308" width="10.28515625" style="1" customWidth="1"/>
    <col min="13309" max="13309" width="33.85546875" style="1" customWidth="1"/>
    <col min="13310" max="13310" width="26.140625" style="1" customWidth="1"/>
    <col min="13311" max="13311" width="14.7109375" style="1" customWidth="1"/>
    <col min="13312" max="13312" width="14.140625" style="1"/>
    <col min="13313" max="13313" width="10.28515625" style="1" customWidth="1"/>
    <col min="13314" max="13314" width="33.85546875" style="1" customWidth="1"/>
    <col min="13315" max="13315" width="26.140625" style="1" customWidth="1"/>
    <col min="13316" max="13316" width="21.140625" style="1" customWidth="1"/>
    <col min="13317" max="13317" width="20.7109375" style="1" customWidth="1"/>
    <col min="13318" max="13318" width="19.28515625" style="1" customWidth="1"/>
    <col min="13319" max="13319" width="24.28515625" style="1" customWidth="1"/>
    <col min="13320" max="13320" width="19.28515625" style="1" customWidth="1"/>
    <col min="13321" max="13321" width="23" style="1" customWidth="1"/>
    <col min="13322" max="13322" width="15.85546875" style="1" customWidth="1"/>
    <col min="13323" max="13323" width="23.85546875" style="1" customWidth="1"/>
    <col min="13324" max="13326" width="0" style="1" hidden="1" customWidth="1"/>
    <col min="13327" max="13327" width="25.42578125" style="1" customWidth="1"/>
    <col min="13328" max="13331" width="9.140625" style="1" customWidth="1"/>
    <col min="13332" max="13332" width="35" style="1" customWidth="1"/>
    <col min="13333" max="13563" width="9.140625" style="1" customWidth="1"/>
    <col min="13564" max="13564" width="10.28515625" style="1" customWidth="1"/>
    <col min="13565" max="13565" width="33.85546875" style="1" customWidth="1"/>
    <col min="13566" max="13566" width="26.140625" style="1" customWidth="1"/>
    <col min="13567" max="13567" width="14.7109375" style="1" customWidth="1"/>
    <col min="13568" max="13568" width="14.140625" style="1"/>
    <col min="13569" max="13569" width="10.28515625" style="1" customWidth="1"/>
    <col min="13570" max="13570" width="33.85546875" style="1" customWidth="1"/>
    <col min="13571" max="13571" width="26.140625" style="1" customWidth="1"/>
    <col min="13572" max="13572" width="21.140625" style="1" customWidth="1"/>
    <col min="13573" max="13573" width="20.7109375" style="1" customWidth="1"/>
    <col min="13574" max="13574" width="19.28515625" style="1" customWidth="1"/>
    <col min="13575" max="13575" width="24.28515625" style="1" customWidth="1"/>
    <col min="13576" max="13576" width="19.28515625" style="1" customWidth="1"/>
    <col min="13577" max="13577" width="23" style="1" customWidth="1"/>
    <col min="13578" max="13578" width="15.85546875" style="1" customWidth="1"/>
    <col min="13579" max="13579" width="23.85546875" style="1" customWidth="1"/>
    <col min="13580" max="13582" width="0" style="1" hidden="1" customWidth="1"/>
    <col min="13583" max="13583" width="25.42578125" style="1" customWidth="1"/>
    <col min="13584" max="13587" width="9.140625" style="1" customWidth="1"/>
    <col min="13588" max="13588" width="35" style="1" customWidth="1"/>
    <col min="13589" max="13819" width="9.140625" style="1" customWidth="1"/>
    <col min="13820" max="13820" width="10.28515625" style="1" customWidth="1"/>
    <col min="13821" max="13821" width="33.85546875" style="1" customWidth="1"/>
    <col min="13822" max="13822" width="26.140625" style="1" customWidth="1"/>
    <col min="13823" max="13823" width="14.7109375" style="1" customWidth="1"/>
    <col min="13824" max="13824" width="14.140625" style="1"/>
    <col min="13825" max="13825" width="10.28515625" style="1" customWidth="1"/>
    <col min="13826" max="13826" width="33.85546875" style="1" customWidth="1"/>
    <col min="13827" max="13827" width="26.140625" style="1" customWidth="1"/>
    <col min="13828" max="13828" width="21.140625" style="1" customWidth="1"/>
    <col min="13829" max="13829" width="20.7109375" style="1" customWidth="1"/>
    <col min="13830" max="13830" width="19.28515625" style="1" customWidth="1"/>
    <col min="13831" max="13831" width="24.28515625" style="1" customWidth="1"/>
    <col min="13832" max="13832" width="19.28515625" style="1" customWidth="1"/>
    <col min="13833" max="13833" width="23" style="1" customWidth="1"/>
    <col min="13834" max="13834" width="15.85546875" style="1" customWidth="1"/>
    <col min="13835" max="13835" width="23.85546875" style="1" customWidth="1"/>
    <col min="13836" max="13838" width="0" style="1" hidden="1" customWidth="1"/>
    <col min="13839" max="13839" width="25.42578125" style="1" customWidth="1"/>
    <col min="13840" max="13843" width="9.140625" style="1" customWidth="1"/>
    <col min="13844" max="13844" width="35" style="1" customWidth="1"/>
    <col min="13845" max="14075" width="9.140625" style="1" customWidth="1"/>
    <col min="14076" max="14076" width="10.28515625" style="1" customWidth="1"/>
    <col min="14077" max="14077" width="33.85546875" style="1" customWidth="1"/>
    <col min="14078" max="14078" width="26.140625" style="1" customWidth="1"/>
    <col min="14079" max="14079" width="14.7109375" style="1" customWidth="1"/>
    <col min="14080" max="14080" width="14.140625" style="1"/>
    <col min="14081" max="14081" width="10.28515625" style="1" customWidth="1"/>
    <col min="14082" max="14082" width="33.85546875" style="1" customWidth="1"/>
    <col min="14083" max="14083" width="26.140625" style="1" customWidth="1"/>
    <col min="14084" max="14084" width="21.140625" style="1" customWidth="1"/>
    <col min="14085" max="14085" width="20.7109375" style="1" customWidth="1"/>
    <col min="14086" max="14086" width="19.28515625" style="1" customWidth="1"/>
    <col min="14087" max="14087" width="24.28515625" style="1" customWidth="1"/>
    <col min="14088" max="14088" width="19.28515625" style="1" customWidth="1"/>
    <col min="14089" max="14089" width="23" style="1" customWidth="1"/>
    <col min="14090" max="14090" width="15.85546875" style="1" customWidth="1"/>
    <col min="14091" max="14091" width="23.85546875" style="1" customWidth="1"/>
    <col min="14092" max="14094" width="0" style="1" hidden="1" customWidth="1"/>
    <col min="14095" max="14095" width="25.42578125" style="1" customWidth="1"/>
    <col min="14096" max="14099" width="9.140625" style="1" customWidth="1"/>
    <col min="14100" max="14100" width="35" style="1" customWidth="1"/>
    <col min="14101" max="14331" width="9.140625" style="1" customWidth="1"/>
    <col min="14332" max="14332" width="10.28515625" style="1" customWidth="1"/>
    <col min="14333" max="14333" width="33.85546875" style="1" customWidth="1"/>
    <col min="14334" max="14334" width="26.140625" style="1" customWidth="1"/>
    <col min="14335" max="14335" width="14.7109375" style="1" customWidth="1"/>
    <col min="14336" max="14336" width="14.140625" style="1"/>
    <col min="14337" max="14337" width="10.28515625" style="1" customWidth="1"/>
    <col min="14338" max="14338" width="33.85546875" style="1" customWidth="1"/>
    <col min="14339" max="14339" width="26.140625" style="1" customWidth="1"/>
    <col min="14340" max="14340" width="21.140625" style="1" customWidth="1"/>
    <col min="14341" max="14341" width="20.7109375" style="1" customWidth="1"/>
    <col min="14342" max="14342" width="19.28515625" style="1" customWidth="1"/>
    <col min="14343" max="14343" width="24.28515625" style="1" customWidth="1"/>
    <col min="14344" max="14344" width="19.28515625" style="1" customWidth="1"/>
    <col min="14345" max="14345" width="23" style="1" customWidth="1"/>
    <col min="14346" max="14346" width="15.85546875" style="1" customWidth="1"/>
    <col min="14347" max="14347" width="23.85546875" style="1" customWidth="1"/>
    <col min="14348" max="14350" width="0" style="1" hidden="1" customWidth="1"/>
    <col min="14351" max="14351" width="25.42578125" style="1" customWidth="1"/>
    <col min="14352" max="14355" width="9.140625" style="1" customWidth="1"/>
    <col min="14356" max="14356" width="35" style="1" customWidth="1"/>
    <col min="14357" max="14587" width="9.140625" style="1" customWidth="1"/>
    <col min="14588" max="14588" width="10.28515625" style="1" customWidth="1"/>
    <col min="14589" max="14589" width="33.85546875" style="1" customWidth="1"/>
    <col min="14590" max="14590" width="26.140625" style="1" customWidth="1"/>
    <col min="14591" max="14591" width="14.7109375" style="1" customWidth="1"/>
    <col min="14592" max="14592" width="14.140625" style="1"/>
    <col min="14593" max="14593" width="10.28515625" style="1" customWidth="1"/>
    <col min="14594" max="14594" width="33.85546875" style="1" customWidth="1"/>
    <col min="14595" max="14595" width="26.140625" style="1" customWidth="1"/>
    <col min="14596" max="14596" width="21.140625" style="1" customWidth="1"/>
    <col min="14597" max="14597" width="20.7109375" style="1" customWidth="1"/>
    <col min="14598" max="14598" width="19.28515625" style="1" customWidth="1"/>
    <col min="14599" max="14599" width="24.28515625" style="1" customWidth="1"/>
    <col min="14600" max="14600" width="19.28515625" style="1" customWidth="1"/>
    <col min="14601" max="14601" width="23" style="1" customWidth="1"/>
    <col min="14602" max="14602" width="15.85546875" style="1" customWidth="1"/>
    <col min="14603" max="14603" width="23.85546875" style="1" customWidth="1"/>
    <col min="14604" max="14606" width="0" style="1" hidden="1" customWidth="1"/>
    <col min="14607" max="14607" width="25.42578125" style="1" customWidth="1"/>
    <col min="14608" max="14611" width="9.140625" style="1" customWidth="1"/>
    <col min="14612" max="14612" width="35" style="1" customWidth="1"/>
    <col min="14613" max="14843" width="9.140625" style="1" customWidth="1"/>
    <col min="14844" max="14844" width="10.28515625" style="1" customWidth="1"/>
    <col min="14845" max="14845" width="33.85546875" style="1" customWidth="1"/>
    <col min="14846" max="14846" width="26.140625" style="1" customWidth="1"/>
    <col min="14847" max="14847" width="14.7109375" style="1" customWidth="1"/>
    <col min="14848" max="14848" width="14.140625" style="1"/>
    <col min="14849" max="14849" width="10.28515625" style="1" customWidth="1"/>
    <col min="14850" max="14850" width="33.85546875" style="1" customWidth="1"/>
    <col min="14851" max="14851" width="26.140625" style="1" customWidth="1"/>
    <col min="14852" max="14852" width="21.140625" style="1" customWidth="1"/>
    <col min="14853" max="14853" width="20.7109375" style="1" customWidth="1"/>
    <col min="14854" max="14854" width="19.28515625" style="1" customWidth="1"/>
    <col min="14855" max="14855" width="24.28515625" style="1" customWidth="1"/>
    <col min="14856" max="14856" width="19.28515625" style="1" customWidth="1"/>
    <col min="14857" max="14857" width="23" style="1" customWidth="1"/>
    <col min="14858" max="14858" width="15.85546875" style="1" customWidth="1"/>
    <col min="14859" max="14859" width="23.85546875" style="1" customWidth="1"/>
    <col min="14860" max="14862" width="0" style="1" hidden="1" customWidth="1"/>
    <col min="14863" max="14863" width="25.42578125" style="1" customWidth="1"/>
    <col min="14864" max="14867" width="9.140625" style="1" customWidth="1"/>
    <col min="14868" max="14868" width="35" style="1" customWidth="1"/>
    <col min="14869" max="15099" width="9.140625" style="1" customWidth="1"/>
    <col min="15100" max="15100" width="10.28515625" style="1" customWidth="1"/>
    <col min="15101" max="15101" width="33.85546875" style="1" customWidth="1"/>
    <col min="15102" max="15102" width="26.140625" style="1" customWidth="1"/>
    <col min="15103" max="15103" width="14.7109375" style="1" customWidth="1"/>
    <col min="15104" max="15104" width="14.140625" style="1"/>
    <col min="15105" max="15105" width="10.28515625" style="1" customWidth="1"/>
    <col min="15106" max="15106" width="33.85546875" style="1" customWidth="1"/>
    <col min="15107" max="15107" width="26.140625" style="1" customWidth="1"/>
    <col min="15108" max="15108" width="21.140625" style="1" customWidth="1"/>
    <col min="15109" max="15109" width="20.7109375" style="1" customWidth="1"/>
    <col min="15110" max="15110" width="19.28515625" style="1" customWidth="1"/>
    <col min="15111" max="15111" width="24.28515625" style="1" customWidth="1"/>
    <col min="15112" max="15112" width="19.28515625" style="1" customWidth="1"/>
    <col min="15113" max="15113" width="23" style="1" customWidth="1"/>
    <col min="15114" max="15114" width="15.85546875" style="1" customWidth="1"/>
    <col min="15115" max="15115" width="23.85546875" style="1" customWidth="1"/>
    <col min="15116" max="15118" width="0" style="1" hidden="1" customWidth="1"/>
    <col min="15119" max="15119" width="25.42578125" style="1" customWidth="1"/>
    <col min="15120" max="15123" width="9.140625" style="1" customWidth="1"/>
    <col min="15124" max="15124" width="35" style="1" customWidth="1"/>
    <col min="15125" max="15355" width="9.140625" style="1" customWidth="1"/>
    <col min="15356" max="15356" width="10.28515625" style="1" customWidth="1"/>
    <col min="15357" max="15357" width="33.85546875" style="1" customWidth="1"/>
    <col min="15358" max="15358" width="26.140625" style="1" customWidth="1"/>
    <col min="15359" max="15359" width="14.7109375" style="1" customWidth="1"/>
    <col min="15360" max="15360" width="14.140625" style="1"/>
    <col min="15361" max="15361" width="10.28515625" style="1" customWidth="1"/>
    <col min="15362" max="15362" width="33.85546875" style="1" customWidth="1"/>
    <col min="15363" max="15363" width="26.140625" style="1" customWidth="1"/>
    <col min="15364" max="15364" width="21.140625" style="1" customWidth="1"/>
    <col min="15365" max="15365" width="20.7109375" style="1" customWidth="1"/>
    <col min="15366" max="15366" width="19.28515625" style="1" customWidth="1"/>
    <col min="15367" max="15367" width="24.28515625" style="1" customWidth="1"/>
    <col min="15368" max="15368" width="19.28515625" style="1" customWidth="1"/>
    <col min="15369" max="15369" width="23" style="1" customWidth="1"/>
    <col min="15370" max="15370" width="15.85546875" style="1" customWidth="1"/>
    <col min="15371" max="15371" width="23.85546875" style="1" customWidth="1"/>
    <col min="15372" max="15374" width="0" style="1" hidden="1" customWidth="1"/>
    <col min="15375" max="15375" width="25.42578125" style="1" customWidth="1"/>
    <col min="15376" max="15379" width="9.140625" style="1" customWidth="1"/>
    <col min="15380" max="15380" width="35" style="1" customWidth="1"/>
    <col min="15381" max="15611" width="9.140625" style="1" customWidth="1"/>
    <col min="15612" max="15612" width="10.28515625" style="1" customWidth="1"/>
    <col min="15613" max="15613" width="33.85546875" style="1" customWidth="1"/>
    <col min="15614" max="15614" width="26.140625" style="1" customWidth="1"/>
    <col min="15615" max="15615" width="14.7109375" style="1" customWidth="1"/>
    <col min="15616" max="15616" width="14.140625" style="1"/>
    <col min="15617" max="15617" width="10.28515625" style="1" customWidth="1"/>
    <col min="15618" max="15618" width="33.85546875" style="1" customWidth="1"/>
    <col min="15619" max="15619" width="26.140625" style="1" customWidth="1"/>
    <col min="15620" max="15620" width="21.140625" style="1" customWidth="1"/>
    <col min="15621" max="15621" width="20.7109375" style="1" customWidth="1"/>
    <col min="15622" max="15622" width="19.28515625" style="1" customWidth="1"/>
    <col min="15623" max="15623" width="24.28515625" style="1" customWidth="1"/>
    <col min="15624" max="15624" width="19.28515625" style="1" customWidth="1"/>
    <col min="15625" max="15625" width="23" style="1" customWidth="1"/>
    <col min="15626" max="15626" width="15.85546875" style="1" customWidth="1"/>
    <col min="15627" max="15627" width="23.85546875" style="1" customWidth="1"/>
    <col min="15628" max="15630" width="0" style="1" hidden="1" customWidth="1"/>
    <col min="15631" max="15631" width="25.42578125" style="1" customWidth="1"/>
    <col min="15632" max="15635" width="9.140625" style="1" customWidth="1"/>
    <col min="15636" max="15636" width="35" style="1" customWidth="1"/>
    <col min="15637" max="15867" width="9.140625" style="1" customWidth="1"/>
    <col min="15868" max="15868" width="10.28515625" style="1" customWidth="1"/>
    <col min="15869" max="15869" width="33.85546875" style="1" customWidth="1"/>
    <col min="15870" max="15870" width="26.140625" style="1" customWidth="1"/>
    <col min="15871" max="15871" width="14.7109375" style="1" customWidth="1"/>
    <col min="15872" max="15872" width="14.140625" style="1"/>
    <col min="15873" max="15873" width="10.28515625" style="1" customWidth="1"/>
    <col min="15874" max="15874" width="33.85546875" style="1" customWidth="1"/>
    <col min="15875" max="15875" width="26.140625" style="1" customWidth="1"/>
    <col min="15876" max="15876" width="21.140625" style="1" customWidth="1"/>
    <col min="15877" max="15877" width="20.7109375" style="1" customWidth="1"/>
    <col min="15878" max="15878" width="19.28515625" style="1" customWidth="1"/>
    <col min="15879" max="15879" width="24.28515625" style="1" customWidth="1"/>
    <col min="15880" max="15880" width="19.28515625" style="1" customWidth="1"/>
    <col min="15881" max="15881" width="23" style="1" customWidth="1"/>
    <col min="15882" max="15882" width="15.85546875" style="1" customWidth="1"/>
    <col min="15883" max="15883" width="23.85546875" style="1" customWidth="1"/>
    <col min="15884" max="15886" width="0" style="1" hidden="1" customWidth="1"/>
    <col min="15887" max="15887" width="25.42578125" style="1" customWidth="1"/>
    <col min="15888" max="15891" width="9.140625" style="1" customWidth="1"/>
    <col min="15892" max="15892" width="35" style="1" customWidth="1"/>
    <col min="15893" max="16123" width="9.140625" style="1" customWidth="1"/>
    <col min="16124" max="16124" width="10.28515625" style="1" customWidth="1"/>
    <col min="16125" max="16125" width="33.85546875" style="1" customWidth="1"/>
    <col min="16126" max="16126" width="26.140625" style="1" customWidth="1"/>
    <col min="16127" max="16127" width="14.7109375" style="1" customWidth="1"/>
    <col min="16128" max="16128" width="14.140625" style="1"/>
    <col min="16129" max="16129" width="10.28515625" style="1" customWidth="1"/>
    <col min="16130" max="16130" width="33.85546875" style="1" customWidth="1"/>
    <col min="16131" max="16131" width="26.140625" style="1" customWidth="1"/>
    <col min="16132" max="16132" width="21.140625" style="1" customWidth="1"/>
    <col min="16133" max="16133" width="20.7109375" style="1" customWidth="1"/>
    <col min="16134" max="16134" width="19.28515625" style="1" customWidth="1"/>
    <col min="16135" max="16135" width="24.28515625" style="1" customWidth="1"/>
    <col min="16136" max="16136" width="19.28515625" style="1" customWidth="1"/>
    <col min="16137" max="16137" width="23" style="1" customWidth="1"/>
    <col min="16138" max="16138" width="15.85546875" style="1" customWidth="1"/>
    <col min="16139" max="16139" width="23.85546875" style="1" customWidth="1"/>
    <col min="16140" max="16142" width="0" style="1" hidden="1" customWidth="1"/>
    <col min="16143" max="16143" width="25.42578125" style="1" customWidth="1"/>
    <col min="16144" max="16147" width="9.140625" style="1" customWidth="1"/>
    <col min="16148" max="16148" width="35" style="1" customWidth="1"/>
    <col min="16149" max="16379" width="9.140625" style="1" customWidth="1"/>
    <col min="16380" max="16380" width="10.28515625" style="1" customWidth="1"/>
    <col min="16381" max="16381" width="33.85546875" style="1" customWidth="1"/>
    <col min="16382" max="16382" width="26.140625" style="1" customWidth="1"/>
    <col min="16383" max="16383" width="14.7109375" style="1" customWidth="1"/>
    <col min="16384" max="16384" width="14.140625" style="1"/>
  </cols>
  <sheetData>
    <row r="1" spans="1:17" ht="24.75" customHeight="1" x14ac:dyDescent="0.25">
      <c r="A1" s="55"/>
      <c r="B1" s="55"/>
      <c r="C1" s="55"/>
      <c r="D1" s="78"/>
      <c r="E1" s="55"/>
      <c r="F1" s="55"/>
      <c r="G1" s="55"/>
      <c r="H1" s="272" t="s">
        <v>76</v>
      </c>
      <c r="I1" s="272"/>
      <c r="J1" s="272"/>
      <c r="K1" s="272"/>
    </row>
    <row r="2" spans="1:17" ht="79.900000000000006" customHeight="1" x14ac:dyDescent="0.25">
      <c r="A2" s="55"/>
      <c r="B2" s="55"/>
      <c r="C2" s="55"/>
      <c r="D2" s="75"/>
      <c r="E2" s="79"/>
      <c r="F2" s="79"/>
      <c r="G2" s="79"/>
      <c r="H2" s="79"/>
      <c r="I2" s="273" t="s">
        <v>48</v>
      </c>
      <c r="J2" s="273"/>
      <c r="K2" s="273"/>
    </row>
    <row r="3" spans="1:17" ht="15" customHeight="1" x14ac:dyDescent="0.25">
      <c r="A3" s="237" t="s">
        <v>49</v>
      </c>
      <c r="B3" s="237"/>
      <c r="C3" s="237"/>
      <c r="D3" s="237"/>
      <c r="E3" s="237"/>
      <c r="F3" s="237"/>
      <c r="G3" s="237"/>
      <c r="H3" s="237"/>
      <c r="I3" s="237"/>
      <c r="J3" s="237"/>
      <c r="K3" s="237"/>
    </row>
    <row r="4" spans="1:17" ht="60.75" customHeight="1" x14ac:dyDescent="0.25">
      <c r="A4" s="239" t="s">
        <v>520</v>
      </c>
      <c r="B4" s="239"/>
      <c r="C4" s="239"/>
      <c r="D4" s="239"/>
      <c r="E4" s="239"/>
      <c r="F4" s="239"/>
      <c r="G4" s="239"/>
      <c r="H4" s="239"/>
      <c r="I4" s="239"/>
      <c r="J4" s="239"/>
      <c r="K4" s="239"/>
    </row>
    <row r="5" spans="1:17" ht="96.75" customHeight="1" x14ac:dyDescent="0.25">
      <c r="A5" s="260" t="s">
        <v>50</v>
      </c>
      <c r="B5" s="260" t="s">
        <v>51</v>
      </c>
      <c r="C5" s="260" t="s">
        <v>52</v>
      </c>
      <c r="D5" s="274" t="s">
        <v>74</v>
      </c>
      <c r="E5" s="275"/>
      <c r="F5" s="276"/>
      <c r="G5" s="277" t="s">
        <v>53</v>
      </c>
      <c r="H5" s="260" t="s">
        <v>73</v>
      </c>
      <c r="I5" s="260" t="s">
        <v>77</v>
      </c>
      <c r="J5" s="262" t="s">
        <v>54</v>
      </c>
      <c r="K5" s="262"/>
    </row>
    <row r="6" spans="1:17" ht="100.5" customHeight="1" x14ac:dyDescent="0.25">
      <c r="A6" s="261"/>
      <c r="B6" s="261"/>
      <c r="C6" s="261"/>
      <c r="D6" s="80" t="s">
        <v>67</v>
      </c>
      <c r="E6" s="80" t="s">
        <v>480</v>
      </c>
      <c r="F6" s="80" t="s">
        <v>68</v>
      </c>
      <c r="G6" s="278"/>
      <c r="H6" s="261"/>
      <c r="I6" s="261"/>
      <c r="J6" s="163" t="s">
        <v>55</v>
      </c>
      <c r="K6" s="163" t="s">
        <v>56</v>
      </c>
    </row>
    <row r="7" spans="1:17" ht="24" customHeight="1" x14ac:dyDescent="0.25">
      <c r="A7" s="157">
        <v>1</v>
      </c>
      <c r="B7" s="157">
        <v>2</v>
      </c>
      <c r="C7" s="157">
        <v>3</v>
      </c>
      <c r="D7" s="136">
        <v>4</v>
      </c>
      <c r="E7" s="157">
        <v>5</v>
      </c>
      <c r="F7" s="157">
        <v>6</v>
      </c>
      <c r="G7" s="157">
        <v>7</v>
      </c>
      <c r="H7" s="157">
        <v>8</v>
      </c>
      <c r="I7" s="157">
        <v>9</v>
      </c>
      <c r="J7" s="155">
        <v>10</v>
      </c>
      <c r="K7" s="155">
        <v>11</v>
      </c>
    </row>
    <row r="8" spans="1:17" ht="134.25" customHeight="1" x14ac:dyDescent="0.25">
      <c r="A8" s="263"/>
      <c r="B8" s="140" t="s">
        <v>224</v>
      </c>
      <c r="C8" s="81" t="s">
        <v>57</v>
      </c>
      <c r="D8" s="160">
        <f>D10+D12</f>
        <v>8516.0879999999997</v>
      </c>
      <c r="E8" s="160">
        <f>E10+E12+E11</f>
        <v>11890.673000000001</v>
      </c>
      <c r="F8" s="160">
        <f t="shared" ref="F8:K8" si="0">F10+F12</f>
        <v>11896.319620000004</v>
      </c>
      <c r="G8" s="160">
        <f t="shared" si="0"/>
        <v>8538.1115749676865</v>
      </c>
      <c r="H8" s="160">
        <f t="shared" si="0"/>
        <v>8522.0360806976878</v>
      </c>
      <c r="I8" s="160">
        <f t="shared" si="0"/>
        <v>5196.5349999999999</v>
      </c>
      <c r="J8" s="160">
        <f t="shared" si="0"/>
        <v>9</v>
      </c>
      <c r="K8" s="160">
        <f t="shared" si="0"/>
        <v>5196.5349999999999</v>
      </c>
      <c r="O8" s="11"/>
      <c r="Q8" s="11"/>
    </row>
    <row r="9" spans="1:17" ht="157.5" customHeight="1" x14ac:dyDescent="0.25">
      <c r="A9" s="263"/>
      <c r="B9" s="141"/>
      <c r="C9" s="82" t="s">
        <v>58</v>
      </c>
      <c r="D9" s="83">
        <f>D45+D145+D33+D16</f>
        <v>717.29200000000003</v>
      </c>
      <c r="E9" s="83">
        <f>E45+E145+E33+E16</f>
        <v>582.97300000000007</v>
      </c>
      <c r="F9" s="83">
        <f>F45+F145+F33+F16+F142</f>
        <v>598.66100000000006</v>
      </c>
      <c r="G9" s="83">
        <f>G45+G145+G33+G16</f>
        <v>557.05029710999986</v>
      </c>
      <c r="H9" s="83">
        <f>H45+H145+H33+H16</f>
        <v>546.32424590999995</v>
      </c>
      <c r="I9" s="83">
        <f>I45+I145+I33+I16</f>
        <v>1579.932</v>
      </c>
      <c r="J9" s="83">
        <f>J45+J145+J33+J16</f>
        <v>3</v>
      </c>
      <c r="K9" s="83">
        <f>K45+K145+K33+K16</f>
        <v>1579.932</v>
      </c>
      <c r="M9" s="11"/>
      <c r="O9" s="11"/>
    </row>
    <row r="10" spans="1:17" ht="75" x14ac:dyDescent="0.25">
      <c r="A10" s="263"/>
      <c r="B10" s="141"/>
      <c r="C10" s="154" t="s">
        <v>21</v>
      </c>
      <c r="D10" s="83">
        <f t="shared" ref="D10:K10" si="1">D14+D31+D44+D138+D141+D144+D132</f>
        <v>8516.0879999999997</v>
      </c>
      <c r="E10" s="83">
        <f t="shared" si="1"/>
        <v>11890.673000000001</v>
      </c>
      <c r="F10" s="83">
        <f t="shared" si="1"/>
        <v>11896.319620000004</v>
      </c>
      <c r="G10" s="83">
        <f t="shared" si="1"/>
        <v>8538.1115749676865</v>
      </c>
      <c r="H10" s="83">
        <f t="shared" si="1"/>
        <v>8522.0360806976878</v>
      </c>
      <c r="I10" s="83">
        <f t="shared" si="1"/>
        <v>5196.5349999999999</v>
      </c>
      <c r="J10" s="83">
        <f t="shared" si="1"/>
        <v>9</v>
      </c>
      <c r="K10" s="83">
        <f t="shared" si="1"/>
        <v>5196.5349999999999</v>
      </c>
      <c r="O10" s="11"/>
    </row>
    <row r="11" spans="1:17" ht="37.5" x14ac:dyDescent="0.25">
      <c r="A11" s="263"/>
      <c r="B11" s="141"/>
      <c r="C11" s="154" t="s">
        <v>285</v>
      </c>
      <c r="D11" s="83">
        <f>D47</f>
        <v>0</v>
      </c>
      <c r="E11" s="83">
        <f>E127</f>
        <v>0</v>
      </c>
      <c r="F11" s="83">
        <v>0</v>
      </c>
      <c r="G11" s="83">
        <v>0</v>
      </c>
      <c r="H11" s="83">
        <v>0</v>
      </c>
      <c r="I11" s="83">
        <v>0</v>
      </c>
      <c r="J11" s="83">
        <f>J47</f>
        <v>0</v>
      </c>
      <c r="K11" s="83">
        <f>K47</f>
        <v>0</v>
      </c>
      <c r="O11" s="11"/>
    </row>
    <row r="12" spans="1:17" ht="18.75" x14ac:dyDescent="0.25">
      <c r="A12" s="263"/>
      <c r="B12" s="142"/>
      <c r="C12" s="82" t="s">
        <v>69</v>
      </c>
      <c r="D12" s="83">
        <f>D15+D32+D46+D139+D142</f>
        <v>0</v>
      </c>
      <c r="E12" s="83">
        <f>E15+E32+E46+E142</f>
        <v>0</v>
      </c>
      <c r="F12" s="83">
        <f>F15+F32+F46</f>
        <v>0</v>
      </c>
      <c r="G12" s="83">
        <f>G15+G32+G46+G142</f>
        <v>0</v>
      </c>
      <c r="H12" s="83">
        <f>H15+H32+H46+H142</f>
        <v>0</v>
      </c>
      <c r="I12" s="83">
        <f>I15+I32+I46+I142</f>
        <v>0</v>
      </c>
      <c r="J12" s="83">
        <f>J15+J32+J46+J142</f>
        <v>0</v>
      </c>
      <c r="K12" s="83">
        <f>K15+K32+K46+K142</f>
        <v>0</v>
      </c>
      <c r="O12" s="11"/>
    </row>
    <row r="13" spans="1:17" ht="15.75" customHeight="1" x14ac:dyDescent="0.25">
      <c r="A13" s="264" t="s">
        <v>0</v>
      </c>
      <c r="B13" s="267" t="s">
        <v>9</v>
      </c>
      <c r="C13" s="81" t="s">
        <v>59</v>
      </c>
      <c r="D13" s="160">
        <f>D14</f>
        <v>224.64800000000002</v>
      </c>
      <c r="E13" s="161">
        <f t="shared" ref="E13:K13" si="2">E14</f>
        <v>356.45200000000006</v>
      </c>
      <c r="F13" s="161">
        <f t="shared" si="2"/>
        <v>356.45200000000006</v>
      </c>
      <c r="G13" s="161">
        <f t="shared" si="2"/>
        <v>197.30070662000003</v>
      </c>
      <c r="H13" s="161">
        <f t="shared" si="2"/>
        <v>196.57991183000001</v>
      </c>
      <c r="I13" s="161">
        <f t="shared" si="2"/>
        <v>0</v>
      </c>
      <c r="J13" s="161">
        <f t="shared" si="2"/>
        <v>0</v>
      </c>
      <c r="K13" s="161">
        <f t="shared" si="2"/>
        <v>0</v>
      </c>
    </row>
    <row r="14" spans="1:17" ht="75" x14ac:dyDescent="0.25">
      <c r="A14" s="265"/>
      <c r="B14" s="268"/>
      <c r="C14" s="154" t="s">
        <v>21</v>
      </c>
      <c r="D14" s="83">
        <f>D18+D21+D27+D29</f>
        <v>224.64800000000002</v>
      </c>
      <c r="E14" s="83">
        <f t="shared" ref="E14:K14" si="3">E18+E21+E27+E29</f>
        <v>356.45200000000006</v>
      </c>
      <c r="F14" s="83">
        <f t="shared" si="3"/>
        <v>356.45200000000006</v>
      </c>
      <c r="G14" s="83">
        <f t="shared" si="3"/>
        <v>197.30070662000003</v>
      </c>
      <c r="H14" s="83">
        <f t="shared" si="3"/>
        <v>196.57991183000001</v>
      </c>
      <c r="I14" s="83">
        <f t="shared" si="3"/>
        <v>0</v>
      </c>
      <c r="J14" s="83">
        <f t="shared" si="3"/>
        <v>0</v>
      </c>
      <c r="K14" s="83">
        <f t="shared" si="3"/>
        <v>0</v>
      </c>
      <c r="O14" s="11"/>
    </row>
    <row r="15" spans="1:17" ht="18.75" x14ac:dyDescent="0.25">
      <c r="A15" s="265"/>
      <c r="B15" s="268"/>
      <c r="C15" s="154" t="s">
        <v>60</v>
      </c>
      <c r="D15" s="83">
        <f>D19+D22</f>
        <v>0</v>
      </c>
      <c r="E15" s="84">
        <f>E19+E22</f>
        <v>0</v>
      </c>
      <c r="F15" s="84">
        <f t="shared" ref="F15:K15" si="4">F19+F22</f>
        <v>0</v>
      </c>
      <c r="G15" s="83">
        <f>G19+G22</f>
        <v>0</v>
      </c>
      <c r="H15" s="83">
        <f t="shared" si="4"/>
        <v>0</v>
      </c>
      <c r="I15" s="83">
        <f t="shared" si="4"/>
        <v>0</v>
      </c>
      <c r="J15" s="83">
        <f t="shared" si="4"/>
        <v>0</v>
      </c>
      <c r="K15" s="83">
        <f t="shared" si="4"/>
        <v>0</v>
      </c>
    </row>
    <row r="16" spans="1:17" ht="150" customHeight="1" x14ac:dyDescent="0.25">
      <c r="A16" s="266"/>
      <c r="B16" s="269"/>
      <c r="C16" s="82" t="s">
        <v>58</v>
      </c>
      <c r="D16" s="83">
        <v>0</v>
      </c>
      <c r="E16" s="84">
        <v>0</v>
      </c>
      <c r="F16" s="84">
        <v>0</v>
      </c>
      <c r="G16" s="83">
        <v>0</v>
      </c>
      <c r="H16" s="83">
        <v>0</v>
      </c>
      <c r="I16" s="83">
        <v>0</v>
      </c>
      <c r="J16" s="83">
        <v>0</v>
      </c>
      <c r="K16" s="83">
        <v>0</v>
      </c>
      <c r="O16" s="11"/>
    </row>
    <row r="17" spans="1:17" ht="15.75" customHeight="1" x14ac:dyDescent="0.25">
      <c r="A17" s="270" t="s">
        <v>1</v>
      </c>
      <c r="B17" s="271" t="s">
        <v>17</v>
      </c>
      <c r="C17" s="29" t="s">
        <v>59</v>
      </c>
      <c r="D17" s="85">
        <f t="shared" ref="D17:K17" si="5">D18+D19</f>
        <v>91.67</v>
      </c>
      <c r="E17" s="86">
        <f t="shared" si="5"/>
        <v>133.65</v>
      </c>
      <c r="F17" s="86">
        <f t="shared" si="5"/>
        <v>133.65</v>
      </c>
      <c r="G17" s="85">
        <f>G18+G19</f>
        <v>86.399079560000004</v>
      </c>
      <c r="H17" s="85">
        <f t="shared" si="5"/>
        <v>85.678284770000005</v>
      </c>
      <c r="I17" s="85">
        <f t="shared" si="5"/>
        <v>0</v>
      </c>
      <c r="J17" s="85">
        <f t="shared" si="5"/>
        <v>0</v>
      </c>
      <c r="K17" s="85">
        <f t="shared" si="5"/>
        <v>0</v>
      </c>
    </row>
    <row r="18" spans="1:17" ht="75" x14ac:dyDescent="0.25">
      <c r="A18" s="270"/>
      <c r="B18" s="271"/>
      <c r="C18" s="154" t="s">
        <v>21</v>
      </c>
      <c r="D18" s="87">
        <v>91.67</v>
      </c>
      <c r="E18" s="88">
        <v>133.65</v>
      </c>
      <c r="F18" s="88">
        <v>133.65</v>
      </c>
      <c r="G18" s="87">
        <v>86.399079560000004</v>
      </c>
      <c r="H18" s="87">
        <v>85.678284770000005</v>
      </c>
      <c r="I18" s="87">
        <v>0</v>
      </c>
      <c r="J18" s="87">
        <v>0</v>
      </c>
      <c r="K18" s="87">
        <v>0</v>
      </c>
    </row>
    <row r="19" spans="1:17" ht="18.75" x14ac:dyDescent="0.25">
      <c r="A19" s="270"/>
      <c r="B19" s="271"/>
      <c r="C19" s="154" t="s">
        <v>60</v>
      </c>
      <c r="D19" s="87">
        <v>0</v>
      </c>
      <c r="E19" s="88">
        <v>0</v>
      </c>
      <c r="F19" s="88">
        <v>0</v>
      </c>
      <c r="G19" s="87">
        <v>0</v>
      </c>
      <c r="H19" s="87">
        <v>0</v>
      </c>
      <c r="I19" s="87">
        <v>0</v>
      </c>
      <c r="J19" s="87">
        <v>0</v>
      </c>
      <c r="K19" s="87">
        <v>0</v>
      </c>
    </row>
    <row r="20" spans="1:17" ht="15.75" customHeight="1" x14ac:dyDescent="0.25">
      <c r="A20" s="270" t="s">
        <v>2</v>
      </c>
      <c r="B20" s="271" t="s">
        <v>18</v>
      </c>
      <c r="C20" s="29" t="s">
        <v>59</v>
      </c>
      <c r="D20" s="85">
        <f>D21+D22</f>
        <v>132.97800000000001</v>
      </c>
      <c r="E20" s="86">
        <f t="shared" ref="E20:K20" si="6">E21+E22</f>
        <v>133.74299999999999</v>
      </c>
      <c r="F20" s="86">
        <f t="shared" si="6"/>
        <v>133.74299999999999</v>
      </c>
      <c r="G20" s="85">
        <f>G21+G22</f>
        <v>89.732149590000006</v>
      </c>
      <c r="H20" s="85">
        <f t="shared" si="6"/>
        <v>89.732149590000006</v>
      </c>
      <c r="I20" s="85">
        <f t="shared" si="6"/>
        <v>0</v>
      </c>
      <c r="J20" s="85">
        <f t="shared" si="6"/>
        <v>0</v>
      </c>
      <c r="K20" s="85">
        <f t="shared" si="6"/>
        <v>0</v>
      </c>
    </row>
    <row r="21" spans="1:17" ht="75" x14ac:dyDescent="0.25">
      <c r="A21" s="270"/>
      <c r="B21" s="271"/>
      <c r="C21" s="154" t="s">
        <v>21</v>
      </c>
      <c r="D21" s="83">
        <f t="shared" ref="D21:K22" si="7">D24</f>
        <v>132.97800000000001</v>
      </c>
      <c r="E21" s="84">
        <v>133.74299999999999</v>
      </c>
      <c r="F21" s="84">
        <f t="shared" si="7"/>
        <v>133.74299999999999</v>
      </c>
      <c r="G21" s="83">
        <v>89.732149590000006</v>
      </c>
      <c r="H21" s="83">
        <v>89.732149590000006</v>
      </c>
      <c r="I21" s="83">
        <f t="shared" si="7"/>
        <v>0</v>
      </c>
      <c r="J21" s="83">
        <f t="shared" si="7"/>
        <v>0</v>
      </c>
      <c r="K21" s="83">
        <f t="shared" si="7"/>
        <v>0</v>
      </c>
      <c r="L21" s="279"/>
      <c r="M21" s="280"/>
      <c r="N21" s="280"/>
      <c r="O21" s="280"/>
    </row>
    <row r="22" spans="1:17" ht="18.75" x14ac:dyDescent="0.25">
      <c r="A22" s="270"/>
      <c r="B22" s="271"/>
      <c r="C22" s="154" t="s">
        <v>60</v>
      </c>
      <c r="D22" s="83">
        <f>D25</f>
        <v>0</v>
      </c>
      <c r="E22" s="84">
        <f t="shared" si="7"/>
        <v>0</v>
      </c>
      <c r="F22" s="84">
        <f t="shared" si="7"/>
        <v>0</v>
      </c>
      <c r="G22" s="83">
        <f>G25</f>
        <v>0</v>
      </c>
      <c r="H22" s="83">
        <f t="shared" si="7"/>
        <v>0</v>
      </c>
      <c r="I22" s="83">
        <f t="shared" si="7"/>
        <v>0</v>
      </c>
      <c r="J22" s="83">
        <f t="shared" si="7"/>
        <v>0</v>
      </c>
      <c r="K22" s="83">
        <f t="shared" si="7"/>
        <v>0</v>
      </c>
    </row>
    <row r="23" spans="1:17" ht="15.75" customHeight="1" x14ac:dyDescent="0.25">
      <c r="A23" s="264" t="s">
        <v>19</v>
      </c>
      <c r="B23" s="267" t="s">
        <v>20</v>
      </c>
      <c r="C23" s="29" t="s">
        <v>61</v>
      </c>
      <c r="D23" s="85">
        <f t="shared" ref="D23:K23" si="8">D24+D25</f>
        <v>132.97800000000001</v>
      </c>
      <c r="E23" s="86">
        <f t="shared" si="8"/>
        <v>133.74299999999999</v>
      </c>
      <c r="F23" s="86">
        <f t="shared" si="8"/>
        <v>133.74299999999999</v>
      </c>
      <c r="G23" s="85">
        <f>G24+G25</f>
        <v>89.732149590000006</v>
      </c>
      <c r="H23" s="85">
        <f t="shared" si="8"/>
        <v>89.732149590000006</v>
      </c>
      <c r="I23" s="85">
        <f t="shared" si="8"/>
        <v>0</v>
      </c>
      <c r="J23" s="85">
        <f t="shared" si="8"/>
        <v>0</v>
      </c>
      <c r="K23" s="85">
        <f t="shared" si="8"/>
        <v>0</v>
      </c>
    </row>
    <row r="24" spans="1:17" ht="75" x14ac:dyDescent="0.25">
      <c r="A24" s="265"/>
      <c r="B24" s="268"/>
      <c r="C24" s="154" t="s">
        <v>21</v>
      </c>
      <c r="D24" s="87">
        <v>132.97800000000001</v>
      </c>
      <c r="E24" s="88">
        <v>133.74299999999999</v>
      </c>
      <c r="F24" s="88">
        <v>133.74299999999999</v>
      </c>
      <c r="G24" s="87">
        <v>89.732149590000006</v>
      </c>
      <c r="H24" s="87">
        <v>89.732149590000006</v>
      </c>
      <c r="I24" s="87">
        <v>0</v>
      </c>
      <c r="J24" s="87">
        <v>0</v>
      </c>
      <c r="K24" s="87">
        <v>0</v>
      </c>
      <c r="O24" s="11"/>
    </row>
    <row r="25" spans="1:17" ht="18.75" x14ac:dyDescent="0.25">
      <c r="A25" s="266"/>
      <c r="B25" s="269"/>
      <c r="C25" s="154" t="s">
        <v>60</v>
      </c>
      <c r="D25" s="87">
        <v>0</v>
      </c>
      <c r="E25" s="88">
        <v>0</v>
      </c>
      <c r="F25" s="88">
        <v>0</v>
      </c>
      <c r="G25" s="87">
        <v>0</v>
      </c>
      <c r="H25" s="87">
        <v>0</v>
      </c>
      <c r="I25" s="87">
        <v>0</v>
      </c>
      <c r="J25" s="87">
        <v>0</v>
      </c>
      <c r="K25" s="87">
        <v>0</v>
      </c>
    </row>
    <row r="26" spans="1:17" ht="18.75" customHeight="1" x14ac:dyDescent="0.25">
      <c r="A26" s="264" t="s">
        <v>330</v>
      </c>
      <c r="B26" s="267" t="s">
        <v>331</v>
      </c>
      <c r="C26" s="29" t="s">
        <v>61</v>
      </c>
      <c r="D26" s="87">
        <f t="shared" ref="D26:K26" si="9">D27</f>
        <v>0</v>
      </c>
      <c r="E26" s="88">
        <f t="shared" si="9"/>
        <v>41.959000000000003</v>
      </c>
      <c r="F26" s="88">
        <f t="shared" si="9"/>
        <v>41.959000000000003</v>
      </c>
      <c r="G26" s="87">
        <f t="shared" si="9"/>
        <v>21.16947747</v>
      </c>
      <c r="H26" s="87">
        <f t="shared" si="9"/>
        <v>21.16947747</v>
      </c>
      <c r="I26" s="87">
        <f t="shared" si="9"/>
        <v>0</v>
      </c>
      <c r="J26" s="87">
        <f t="shared" si="9"/>
        <v>0</v>
      </c>
      <c r="K26" s="87">
        <f t="shared" si="9"/>
        <v>0</v>
      </c>
    </row>
    <row r="27" spans="1:17" ht="133.5" customHeight="1" x14ac:dyDescent="0.25">
      <c r="A27" s="266"/>
      <c r="B27" s="269"/>
      <c r="C27" s="154" t="s">
        <v>21</v>
      </c>
      <c r="D27" s="87">
        <v>0</v>
      </c>
      <c r="E27" s="88">
        <v>41.959000000000003</v>
      </c>
      <c r="F27" s="88">
        <v>41.959000000000003</v>
      </c>
      <c r="G27" s="87">
        <v>21.16947747</v>
      </c>
      <c r="H27" s="87">
        <v>21.16947747</v>
      </c>
      <c r="I27" s="87">
        <v>0</v>
      </c>
      <c r="J27" s="87">
        <v>0</v>
      </c>
      <c r="K27" s="87">
        <v>0</v>
      </c>
    </row>
    <row r="28" spans="1:17" ht="27.75" customHeight="1" x14ac:dyDescent="0.25">
      <c r="A28" s="264" t="s">
        <v>161</v>
      </c>
      <c r="B28" s="267" t="s">
        <v>540</v>
      </c>
      <c r="C28" s="29" t="s">
        <v>61</v>
      </c>
      <c r="D28" s="87">
        <v>0</v>
      </c>
      <c r="E28" s="88">
        <f>E29</f>
        <v>47.1</v>
      </c>
      <c r="F28" s="88">
        <f>F29</f>
        <v>47.1</v>
      </c>
      <c r="G28" s="88">
        <f t="shared" ref="G28:K28" si="10">G29</f>
        <v>0</v>
      </c>
      <c r="H28" s="88">
        <f t="shared" si="10"/>
        <v>0</v>
      </c>
      <c r="I28" s="88">
        <f t="shared" si="10"/>
        <v>0</v>
      </c>
      <c r="J28" s="88">
        <f t="shared" si="10"/>
        <v>0</v>
      </c>
      <c r="K28" s="88">
        <f t="shared" si="10"/>
        <v>0</v>
      </c>
      <c r="Q28" s="11"/>
    </row>
    <row r="29" spans="1:17" ht="132.75" customHeight="1" x14ac:dyDescent="0.25">
      <c r="A29" s="266"/>
      <c r="B29" s="269"/>
      <c r="C29" s="154" t="s">
        <v>21</v>
      </c>
      <c r="D29" s="87">
        <v>0</v>
      </c>
      <c r="E29" s="88">
        <v>47.1</v>
      </c>
      <c r="F29" s="88">
        <v>47.1</v>
      </c>
      <c r="G29" s="87">
        <v>0</v>
      </c>
      <c r="H29" s="87">
        <v>0</v>
      </c>
      <c r="I29" s="87">
        <v>0</v>
      </c>
      <c r="J29" s="87">
        <v>0</v>
      </c>
      <c r="K29" s="87">
        <v>0</v>
      </c>
      <c r="Q29" s="11"/>
    </row>
    <row r="30" spans="1:17" ht="28.5" customHeight="1" x14ac:dyDescent="0.25">
      <c r="A30" s="264" t="s">
        <v>3</v>
      </c>
      <c r="B30" s="267" t="s">
        <v>22</v>
      </c>
      <c r="C30" s="89" t="s">
        <v>61</v>
      </c>
      <c r="D30" s="160">
        <f>D31+D32</f>
        <v>40.292000000000002</v>
      </c>
      <c r="E30" s="160">
        <f t="shared" ref="E30:K30" si="11">E31+E32</f>
        <v>41.047999999999995</v>
      </c>
      <c r="F30" s="160">
        <f t="shared" si="11"/>
        <v>41.047999999999995</v>
      </c>
      <c r="G30" s="160">
        <f t="shared" si="11"/>
        <v>27.842998819999998</v>
      </c>
      <c r="H30" s="160">
        <f t="shared" si="11"/>
        <v>26.242548060000001</v>
      </c>
      <c r="I30" s="160">
        <f t="shared" si="11"/>
        <v>0</v>
      </c>
      <c r="J30" s="160">
        <f t="shared" si="11"/>
        <v>0</v>
      </c>
      <c r="K30" s="160">
        <f t="shared" si="11"/>
        <v>0</v>
      </c>
      <c r="Q30" s="11"/>
    </row>
    <row r="31" spans="1:17" ht="84.75" customHeight="1" x14ac:dyDescent="0.25">
      <c r="A31" s="265"/>
      <c r="B31" s="268"/>
      <c r="C31" s="154" t="s">
        <v>21</v>
      </c>
      <c r="D31" s="83">
        <f>D35+D38+D41</f>
        <v>40.292000000000002</v>
      </c>
      <c r="E31" s="83">
        <f t="shared" ref="E31:K31" si="12">E35+E38+E41</f>
        <v>41.047999999999995</v>
      </c>
      <c r="F31" s="83">
        <f t="shared" si="12"/>
        <v>41.047999999999995</v>
      </c>
      <c r="G31" s="83">
        <f t="shared" si="12"/>
        <v>27.842998819999998</v>
      </c>
      <c r="H31" s="83">
        <f t="shared" si="12"/>
        <v>26.242548060000001</v>
      </c>
      <c r="I31" s="83">
        <f t="shared" si="12"/>
        <v>0</v>
      </c>
      <c r="J31" s="83">
        <f t="shared" si="12"/>
        <v>0</v>
      </c>
      <c r="K31" s="83">
        <f t="shared" si="12"/>
        <v>0</v>
      </c>
      <c r="Q31" s="11"/>
    </row>
    <row r="32" spans="1:17" ht="24.75" customHeight="1" x14ac:dyDescent="0.25">
      <c r="A32" s="265"/>
      <c r="B32" s="268"/>
      <c r="C32" s="154" t="s">
        <v>60</v>
      </c>
      <c r="D32" s="83">
        <f t="shared" ref="D32:K32" si="13">D36+D39</f>
        <v>0</v>
      </c>
      <c r="E32" s="84">
        <f t="shared" si="13"/>
        <v>0</v>
      </c>
      <c r="F32" s="84">
        <f t="shared" si="13"/>
        <v>0</v>
      </c>
      <c r="G32" s="83">
        <f t="shared" si="13"/>
        <v>0</v>
      </c>
      <c r="H32" s="83">
        <f t="shared" si="13"/>
        <v>0</v>
      </c>
      <c r="I32" s="83">
        <f t="shared" si="13"/>
        <v>0</v>
      </c>
      <c r="J32" s="83">
        <f t="shared" si="13"/>
        <v>0</v>
      </c>
      <c r="K32" s="83">
        <f t="shared" si="13"/>
        <v>0</v>
      </c>
    </row>
    <row r="33" spans="1:20" ht="115.5" customHeight="1" x14ac:dyDescent="0.25">
      <c r="A33" s="266"/>
      <c r="B33" s="269"/>
      <c r="C33" s="154" t="s">
        <v>58</v>
      </c>
      <c r="D33" s="83">
        <f>D42</f>
        <v>3.4790000000000001</v>
      </c>
      <c r="E33" s="84">
        <f t="shared" ref="E33:K33" si="14">E42</f>
        <v>3.4790000000000001</v>
      </c>
      <c r="F33" s="84">
        <f t="shared" si="14"/>
        <v>3.4790000000000001</v>
      </c>
      <c r="G33" s="83">
        <f t="shared" si="14"/>
        <v>3.1699160000000002</v>
      </c>
      <c r="H33" s="83">
        <f t="shared" si="14"/>
        <v>1.977676</v>
      </c>
      <c r="I33" s="83">
        <f t="shared" si="14"/>
        <v>0</v>
      </c>
      <c r="J33" s="83">
        <f t="shared" si="14"/>
        <v>0</v>
      </c>
      <c r="K33" s="83">
        <f t="shared" si="14"/>
        <v>0</v>
      </c>
    </row>
    <row r="34" spans="1:20" ht="18.75" customHeight="1" x14ac:dyDescent="0.25">
      <c r="A34" s="264" t="s">
        <v>70</v>
      </c>
      <c r="B34" s="267" t="s">
        <v>62</v>
      </c>
      <c r="C34" s="29" t="s">
        <v>59</v>
      </c>
      <c r="D34" s="85">
        <f>D35+D36</f>
        <v>11.170999999999999</v>
      </c>
      <c r="E34" s="86">
        <f t="shared" ref="E34:K34" si="15">E35+E36</f>
        <v>11.901999999999999</v>
      </c>
      <c r="F34" s="86">
        <f t="shared" si="15"/>
        <v>11.901999999999999</v>
      </c>
      <c r="G34" s="85">
        <f t="shared" si="15"/>
        <v>7.9977868399999998</v>
      </c>
      <c r="H34" s="85">
        <f t="shared" si="15"/>
        <v>7.9975851599999999</v>
      </c>
      <c r="I34" s="85">
        <f t="shared" si="15"/>
        <v>0</v>
      </c>
      <c r="J34" s="85">
        <f t="shared" si="15"/>
        <v>0</v>
      </c>
      <c r="K34" s="85">
        <f t="shared" si="15"/>
        <v>0</v>
      </c>
    </row>
    <row r="35" spans="1:20" ht="84.75" customHeight="1" x14ac:dyDescent="0.25">
      <c r="A35" s="265"/>
      <c r="B35" s="268"/>
      <c r="C35" s="154" t="s">
        <v>21</v>
      </c>
      <c r="D35" s="87">
        <v>11.170999999999999</v>
      </c>
      <c r="E35" s="88">
        <v>11.901999999999999</v>
      </c>
      <c r="F35" s="88">
        <v>11.901999999999999</v>
      </c>
      <c r="G35" s="87">
        <v>7.9977868399999998</v>
      </c>
      <c r="H35" s="87">
        <v>7.9975851599999999</v>
      </c>
      <c r="I35" s="87">
        <v>0</v>
      </c>
      <c r="J35" s="87">
        <v>0</v>
      </c>
      <c r="K35" s="87">
        <v>0</v>
      </c>
    </row>
    <row r="36" spans="1:20" ht="15.75" customHeight="1" x14ac:dyDescent="0.25">
      <c r="A36" s="266"/>
      <c r="B36" s="269"/>
      <c r="C36" s="154" t="s">
        <v>60</v>
      </c>
      <c r="D36" s="87">
        <v>0</v>
      </c>
      <c r="E36" s="88">
        <v>0</v>
      </c>
      <c r="F36" s="88">
        <v>0</v>
      </c>
      <c r="G36" s="87">
        <v>0</v>
      </c>
      <c r="H36" s="87">
        <v>0</v>
      </c>
      <c r="I36" s="87">
        <v>0</v>
      </c>
      <c r="J36" s="87">
        <v>0</v>
      </c>
      <c r="K36" s="87">
        <v>0</v>
      </c>
    </row>
    <row r="37" spans="1:20" ht="18.75" x14ac:dyDescent="0.25">
      <c r="A37" s="264" t="s">
        <v>71</v>
      </c>
      <c r="B37" s="267" t="s">
        <v>63</v>
      </c>
      <c r="C37" s="29" t="s">
        <v>59</v>
      </c>
      <c r="D37" s="85">
        <f>D38+D39</f>
        <v>24.773</v>
      </c>
      <c r="E37" s="86">
        <f t="shared" ref="E37:K37" si="16">E38+E39</f>
        <v>24.797999999999998</v>
      </c>
      <c r="F37" s="86">
        <f t="shared" si="16"/>
        <v>24.797999999999998</v>
      </c>
      <c r="G37" s="85">
        <f t="shared" si="16"/>
        <v>15.882816979999999</v>
      </c>
      <c r="H37" s="85">
        <f t="shared" si="16"/>
        <v>15.7728679</v>
      </c>
      <c r="I37" s="85">
        <f t="shared" si="16"/>
        <v>0</v>
      </c>
      <c r="J37" s="85">
        <f t="shared" si="16"/>
        <v>0</v>
      </c>
      <c r="K37" s="85">
        <f t="shared" si="16"/>
        <v>0</v>
      </c>
    </row>
    <row r="38" spans="1:20" ht="75" x14ac:dyDescent="0.25">
      <c r="A38" s="265"/>
      <c r="B38" s="268"/>
      <c r="C38" s="154" t="s">
        <v>21</v>
      </c>
      <c r="D38" s="87">
        <v>24.773</v>
      </c>
      <c r="E38" s="88">
        <v>24.797999999999998</v>
      </c>
      <c r="F38" s="88">
        <v>24.797999999999998</v>
      </c>
      <c r="G38" s="87">
        <v>15.882816979999999</v>
      </c>
      <c r="H38" s="87">
        <v>15.7728679</v>
      </c>
      <c r="I38" s="87">
        <v>0</v>
      </c>
      <c r="J38" s="87">
        <v>0</v>
      </c>
      <c r="K38" s="87">
        <v>0</v>
      </c>
    </row>
    <row r="39" spans="1:20" ht="15.75" customHeight="1" x14ac:dyDescent="0.25">
      <c r="A39" s="266"/>
      <c r="B39" s="269"/>
      <c r="C39" s="154" t="s">
        <v>60</v>
      </c>
      <c r="D39" s="87">
        <v>0</v>
      </c>
      <c r="E39" s="88">
        <v>0</v>
      </c>
      <c r="F39" s="88">
        <v>0</v>
      </c>
      <c r="G39" s="87">
        <v>0</v>
      </c>
      <c r="H39" s="87">
        <v>0</v>
      </c>
      <c r="I39" s="87">
        <v>0</v>
      </c>
      <c r="J39" s="87">
        <v>0</v>
      </c>
      <c r="K39" s="87">
        <v>0</v>
      </c>
    </row>
    <row r="40" spans="1:20" ht="27" customHeight="1" x14ac:dyDescent="0.25">
      <c r="A40" s="264" t="s">
        <v>295</v>
      </c>
      <c r="B40" s="267" t="s">
        <v>305</v>
      </c>
      <c r="C40" s="154" t="s">
        <v>61</v>
      </c>
      <c r="D40" s="87">
        <f>D41</f>
        <v>4.3479999999999999</v>
      </c>
      <c r="E40" s="88">
        <f t="shared" ref="E40:K40" si="17">E41</f>
        <v>4.3479999999999999</v>
      </c>
      <c r="F40" s="88">
        <f t="shared" si="17"/>
        <v>4.3479999999999999</v>
      </c>
      <c r="G40" s="87">
        <f t="shared" si="17"/>
        <v>3.9623949999999999</v>
      </c>
      <c r="H40" s="87">
        <f t="shared" si="17"/>
        <v>2.4720949999999999</v>
      </c>
      <c r="I40" s="87">
        <f t="shared" si="17"/>
        <v>0</v>
      </c>
      <c r="J40" s="87">
        <f t="shared" si="17"/>
        <v>0</v>
      </c>
      <c r="K40" s="87">
        <f t="shared" si="17"/>
        <v>0</v>
      </c>
    </row>
    <row r="41" spans="1:20" ht="75" x14ac:dyDescent="0.25">
      <c r="A41" s="265"/>
      <c r="B41" s="268"/>
      <c r="C41" s="154" t="s">
        <v>21</v>
      </c>
      <c r="D41" s="87">
        <v>4.3479999999999999</v>
      </c>
      <c r="E41" s="88">
        <v>4.3479999999999999</v>
      </c>
      <c r="F41" s="88">
        <v>4.3479999999999999</v>
      </c>
      <c r="G41" s="87">
        <v>3.9623949999999999</v>
      </c>
      <c r="H41" s="87">
        <v>2.4720949999999999</v>
      </c>
      <c r="I41" s="87">
        <v>0</v>
      </c>
      <c r="J41" s="87">
        <v>0</v>
      </c>
      <c r="K41" s="87">
        <v>0</v>
      </c>
    </row>
    <row r="42" spans="1:20" ht="161.25" customHeight="1" x14ac:dyDescent="0.25">
      <c r="A42" s="266"/>
      <c r="B42" s="269"/>
      <c r="C42" s="154" t="s">
        <v>58</v>
      </c>
      <c r="D42" s="87">
        <v>3.4790000000000001</v>
      </c>
      <c r="E42" s="88">
        <v>3.4790000000000001</v>
      </c>
      <c r="F42" s="88">
        <v>3.4790000000000001</v>
      </c>
      <c r="G42" s="87">
        <v>3.1699160000000002</v>
      </c>
      <c r="H42" s="87">
        <v>1.977676</v>
      </c>
      <c r="I42" s="87">
        <v>0</v>
      </c>
      <c r="J42" s="87">
        <v>0</v>
      </c>
      <c r="K42" s="87">
        <v>0</v>
      </c>
    </row>
    <row r="43" spans="1:20" ht="44.25" customHeight="1" x14ac:dyDescent="0.25">
      <c r="A43" s="264" t="s">
        <v>4</v>
      </c>
      <c r="B43" s="267" t="s">
        <v>23</v>
      </c>
      <c r="C43" s="29" t="s">
        <v>59</v>
      </c>
      <c r="D43" s="160">
        <f>D44+D46+D47</f>
        <v>5556.6999999999989</v>
      </c>
      <c r="E43" s="161">
        <f t="shared" ref="E43:K43" si="18">E44+E46+E47</f>
        <v>7859.9130000000005</v>
      </c>
      <c r="F43" s="161">
        <f t="shared" si="18"/>
        <v>7849.9396200000019</v>
      </c>
      <c r="G43" s="161">
        <f t="shared" si="18"/>
        <v>6301.6177895976871</v>
      </c>
      <c r="H43" s="161">
        <f t="shared" si="18"/>
        <v>6288.9964839076874</v>
      </c>
      <c r="I43" s="161">
        <f t="shared" si="18"/>
        <v>69.8</v>
      </c>
      <c r="J43" s="161">
        <f t="shared" si="18"/>
        <v>2</v>
      </c>
      <c r="K43" s="161">
        <f t="shared" si="18"/>
        <v>69.8</v>
      </c>
    </row>
    <row r="44" spans="1:20" ht="78.75" customHeight="1" x14ac:dyDescent="0.25">
      <c r="A44" s="265"/>
      <c r="B44" s="268"/>
      <c r="C44" s="154" t="s">
        <v>21</v>
      </c>
      <c r="D44" s="83">
        <f>D49+D81+D109+D129+D981+D125</f>
        <v>5556.6999999999989</v>
      </c>
      <c r="E44" s="83">
        <f t="shared" ref="E44:K44" si="19">E49+E81+E109+E129+E981+E125</f>
        <v>7859.9130000000005</v>
      </c>
      <c r="F44" s="83">
        <f t="shared" si="19"/>
        <v>7849.9396200000019</v>
      </c>
      <c r="G44" s="83">
        <f t="shared" si="19"/>
        <v>6301.6177895976871</v>
      </c>
      <c r="H44" s="83">
        <f t="shared" si="19"/>
        <v>6288.9964839076874</v>
      </c>
      <c r="I44" s="83">
        <f t="shared" si="19"/>
        <v>69.8</v>
      </c>
      <c r="J44" s="83">
        <f t="shared" si="19"/>
        <v>2</v>
      </c>
      <c r="K44" s="83">
        <f t="shared" si="19"/>
        <v>69.8</v>
      </c>
    </row>
    <row r="45" spans="1:20" ht="20.25" customHeight="1" x14ac:dyDescent="0.25">
      <c r="A45" s="265"/>
      <c r="B45" s="268"/>
      <c r="C45" s="154" t="s">
        <v>58</v>
      </c>
      <c r="D45" s="83">
        <f t="shared" ref="D45:K46" si="20">D50+D82</f>
        <v>178.81299999999999</v>
      </c>
      <c r="E45" s="83">
        <f t="shared" si="20"/>
        <v>44.494</v>
      </c>
      <c r="F45" s="83">
        <f t="shared" si="20"/>
        <v>44.494</v>
      </c>
      <c r="G45" s="83">
        <f t="shared" si="20"/>
        <v>24.365001370000002</v>
      </c>
      <c r="H45" s="83">
        <f t="shared" si="20"/>
        <v>14.831190169999999</v>
      </c>
      <c r="I45" s="83">
        <f t="shared" si="20"/>
        <v>44.494</v>
      </c>
      <c r="J45" s="83">
        <f t="shared" si="20"/>
        <v>2</v>
      </c>
      <c r="K45" s="83">
        <f t="shared" si="20"/>
        <v>44.494</v>
      </c>
    </row>
    <row r="46" spans="1:20" ht="30.75" customHeight="1" x14ac:dyDescent="0.25">
      <c r="A46" s="265"/>
      <c r="B46" s="268"/>
      <c r="C46" s="154" t="s">
        <v>276</v>
      </c>
      <c r="D46" s="83">
        <f>D51+D83+D110+D130</f>
        <v>0</v>
      </c>
      <c r="E46" s="83">
        <f>E51+E83+E110+E130</f>
        <v>0</v>
      </c>
      <c r="F46" s="83">
        <f>F51+F83+F110+F130</f>
        <v>0</v>
      </c>
      <c r="G46" s="83">
        <f>G51+G83+G110+G130</f>
        <v>0</v>
      </c>
      <c r="H46" s="83">
        <f t="shared" si="20"/>
        <v>0</v>
      </c>
      <c r="I46" s="83">
        <f>I51+I83+I110+I130</f>
        <v>0</v>
      </c>
      <c r="J46" s="83">
        <f>J51+J83+J110+J130</f>
        <v>0</v>
      </c>
      <c r="K46" s="83">
        <f>K51+K83+K110+K130</f>
        <v>0</v>
      </c>
      <c r="N46" s="11"/>
      <c r="Q46" s="20"/>
      <c r="T46" s="11"/>
    </row>
    <row r="47" spans="1:20" ht="45.75" customHeight="1" x14ac:dyDescent="0.25">
      <c r="A47" s="266"/>
      <c r="B47" s="269"/>
      <c r="C47" s="154" t="s">
        <v>285</v>
      </c>
      <c r="D47" s="83">
        <v>0</v>
      </c>
      <c r="E47" s="83">
        <v>0</v>
      </c>
      <c r="F47" s="83">
        <v>0</v>
      </c>
      <c r="G47" s="83">
        <v>0</v>
      </c>
      <c r="H47" s="83">
        <v>0</v>
      </c>
      <c r="I47" s="83">
        <v>0</v>
      </c>
      <c r="J47" s="83">
        <f>J125</f>
        <v>0</v>
      </c>
      <c r="K47" s="83">
        <f>K125</f>
        <v>0</v>
      </c>
    </row>
    <row r="48" spans="1:20" ht="36.75" customHeight="1" x14ac:dyDescent="0.25">
      <c r="A48" s="264" t="s">
        <v>5</v>
      </c>
      <c r="B48" s="267" t="s">
        <v>24</v>
      </c>
      <c r="C48" s="29" t="s">
        <v>59</v>
      </c>
      <c r="D48" s="85">
        <f>D49+D51</f>
        <v>306.95699999999999</v>
      </c>
      <c r="E48" s="86">
        <f t="shared" ref="E48:K48" si="21">E49+E51</f>
        <v>210.303</v>
      </c>
      <c r="F48" s="86">
        <f t="shared" si="21"/>
        <v>211.649</v>
      </c>
      <c r="G48" s="85">
        <f t="shared" si="21"/>
        <v>53.075343564999997</v>
      </c>
      <c r="H48" s="85">
        <f t="shared" si="21"/>
        <v>40.806056269999999</v>
      </c>
      <c r="I48" s="85">
        <f t="shared" si="21"/>
        <v>69.8</v>
      </c>
      <c r="J48" s="85">
        <f t="shared" si="21"/>
        <v>2</v>
      </c>
      <c r="K48" s="85">
        <f t="shared" si="21"/>
        <v>69.8</v>
      </c>
    </row>
    <row r="49" spans="1:17" ht="40.5" customHeight="1" x14ac:dyDescent="0.25">
      <c r="A49" s="265"/>
      <c r="B49" s="268"/>
      <c r="C49" s="154" t="s">
        <v>21</v>
      </c>
      <c r="D49" s="83">
        <f>D53+D75+D78+D57</f>
        <v>306.95699999999999</v>
      </c>
      <c r="E49" s="84">
        <f t="shared" ref="E49:K49" si="22">E53+E75+E78+E57</f>
        <v>210.303</v>
      </c>
      <c r="F49" s="84">
        <f t="shared" si="22"/>
        <v>211.649</v>
      </c>
      <c r="G49" s="83">
        <f t="shared" si="22"/>
        <v>53.075343564999997</v>
      </c>
      <c r="H49" s="83">
        <f t="shared" si="22"/>
        <v>40.806056269999999</v>
      </c>
      <c r="I49" s="83">
        <f t="shared" si="22"/>
        <v>69.8</v>
      </c>
      <c r="J49" s="83">
        <f t="shared" si="22"/>
        <v>2</v>
      </c>
      <c r="K49" s="83">
        <f t="shared" si="22"/>
        <v>69.8</v>
      </c>
    </row>
    <row r="50" spans="1:17" ht="164.25" customHeight="1" x14ac:dyDescent="0.25">
      <c r="A50" s="265"/>
      <c r="B50" s="268"/>
      <c r="C50" s="154" t="s">
        <v>58</v>
      </c>
      <c r="D50" s="83">
        <f t="shared" ref="D50:K50" si="23">D54+D58</f>
        <v>178.81299999999999</v>
      </c>
      <c r="E50" s="84">
        <f t="shared" si="23"/>
        <v>44.494</v>
      </c>
      <c r="F50" s="84">
        <f t="shared" si="23"/>
        <v>44.494</v>
      </c>
      <c r="G50" s="83">
        <f t="shared" si="23"/>
        <v>24.365001370000002</v>
      </c>
      <c r="H50" s="83">
        <f t="shared" si="23"/>
        <v>14.831190169999999</v>
      </c>
      <c r="I50" s="83">
        <f t="shared" si="23"/>
        <v>44.494</v>
      </c>
      <c r="J50" s="83">
        <f t="shared" si="23"/>
        <v>2</v>
      </c>
      <c r="K50" s="83">
        <f t="shared" si="23"/>
        <v>44.494</v>
      </c>
    </row>
    <row r="51" spans="1:17" ht="31.5" customHeight="1" x14ac:dyDescent="0.25">
      <c r="A51" s="266"/>
      <c r="B51" s="269"/>
      <c r="C51" s="154" t="s">
        <v>60</v>
      </c>
      <c r="D51" s="83">
        <f t="shared" ref="D51:K51" si="24">D55+D76+D79</f>
        <v>0</v>
      </c>
      <c r="E51" s="84">
        <f t="shared" si="24"/>
        <v>0</v>
      </c>
      <c r="F51" s="84">
        <f t="shared" si="24"/>
        <v>0</v>
      </c>
      <c r="G51" s="83">
        <f t="shared" si="24"/>
        <v>0</v>
      </c>
      <c r="H51" s="83">
        <f t="shared" si="24"/>
        <v>0</v>
      </c>
      <c r="I51" s="83">
        <f t="shared" si="24"/>
        <v>0</v>
      </c>
      <c r="J51" s="83">
        <f t="shared" si="24"/>
        <v>0</v>
      </c>
      <c r="K51" s="83">
        <f t="shared" si="24"/>
        <v>0</v>
      </c>
      <c r="L51" s="281"/>
      <c r="M51" s="282"/>
      <c r="N51" s="282"/>
      <c r="O51" s="282"/>
      <c r="Q51" s="20"/>
    </row>
    <row r="52" spans="1:17" ht="27.75" customHeight="1" x14ac:dyDescent="0.25">
      <c r="A52" s="264" t="s">
        <v>25</v>
      </c>
      <c r="B52" s="267" t="s">
        <v>26</v>
      </c>
      <c r="C52" s="29" t="s">
        <v>61</v>
      </c>
      <c r="D52" s="85">
        <f>D53+D55</f>
        <v>90.298000000000002</v>
      </c>
      <c r="E52" s="86">
        <f t="shared" ref="E52:K52" si="25">E53+E55</f>
        <v>101.139</v>
      </c>
      <c r="F52" s="86">
        <f t="shared" si="25"/>
        <v>101.139</v>
      </c>
      <c r="G52" s="85">
        <f>G53+G55</f>
        <v>0</v>
      </c>
      <c r="H52" s="85">
        <f t="shared" si="25"/>
        <v>0</v>
      </c>
      <c r="I52" s="85">
        <f t="shared" si="25"/>
        <v>0</v>
      </c>
      <c r="J52" s="85">
        <f t="shared" si="25"/>
        <v>0</v>
      </c>
      <c r="K52" s="85">
        <f t="shared" si="25"/>
        <v>0</v>
      </c>
      <c r="L52" s="281"/>
      <c r="M52" s="282"/>
      <c r="N52" s="282"/>
      <c r="O52" s="282"/>
    </row>
    <row r="53" spans="1:17" ht="43.15" customHeight="1" x14ac:dyDescent="0.25">
      <c r="A53" s="265"/>
      <c r="B53" s="268"/>
      <c r="C53" s="154" t="s">
        <v>21</v>
      </c>
      <c r="D53" s="83">
        <v>90.298000000000002</v>
      </c>
      <c r="E53" s="84">
        <v>101.139</v>
      </c>
      <c r="F53" s="84">
        <v>101.139</v>
      </c>
      <c r="G53" s="83">
        <v>0</v>
      </c>
      <c r="H53" s="83">
        <v>0</v>
      </c>
      <c r="I53" s="83">
        <v>0</v>
      </c>
      <c r="J53" s="83">
        <v>0</v>
      </c>
      <c r="K53" s="83">
        <v>0</v>
      </c>
    </row>
    <row r="54" spans="1:17" ht="155.25" customHeight="1" x14ac:dyDescent="0.25">
      <c r="A54" s="265"/>
      <c r="B54" s="268"/>
      <c r="C54" s="154" t="s">
        <v>58</v>
      </c>
      <c r="D54" s="83">
        <v>0</v>
      </c>
      <c r="E54" s="84">
        <v>0</v>
      </c>
      <c r="F54" s="84">
        <v>0</v>
      </c>
      <c r="G54" s="83">
        <v>0</v>
      </c>
      <c r="H54" s="83">
        <v>0</v>
      </c>
      <c r="I54" s="83">
        <v>0</v>
      </c>
      <c r="J54" s="83">
        <v>0</v>
      </c>
      <c r="K54" s="83">
        <v>0</v>
      </c>
    </row>
    <row r="55" spans="1:17" ht="35.25" customHeight="1" x14ac:dyDescent="0.25">
      <c r="A55" s="266"/>
      <c r="B55" s="269"/>
      <c r="C55" s="154" t="s">
        <v>60</v>
      </c>
      <c r="D55" s="83"/>
      <c r="E55" s="84"/>
      <c r="F55" s="84"/>
      <c r="G55" s="83"/>
      <c r="H55" s="83"/>
      <c r="I55" s="83"/>
      <c r="J55" s="83"/>
      <c r="K55" s="83"/>
      <c r="O55" s="30"/>
      <c r="Q55" s="11"/>
    </row>
    <row r="56" spans="1:17" ht="24" customHeight="1" x14ac:dyDescent="0.25">
      <c r="A56" s="264" t="s">
        <v>27</v>
      </c>
      <c r="B56" s="267" t="s">
        <v>286</v>
      </c>
      <c r="C56" s="29" t="s">
        <v>61</v>
      </c>
      <c r="D56" s="85">
        <f t="shared" ref="D56:K56" si="26">D57</f>
        <v>191.048</v>
      </c>
      <c r="E56" s="86">
        <f t="shared" si="26"/>
        <v>74.563000000000002</v>
      </c>
      <c r="F56" s="86">
        <f t="shared" si="26"/>
        <v>74.563000000000002</v>
      </c>
      <c r="G56" s="85">
        <f t="shared" si="26"/>
        <v>35.472397549999997</v>
      </c>
      <c r="H56" s="85">
        <f t="shared" si="26"/>
        <v>23.555133550000001</v>
      </c>
      <c r="I56" s="85">
        <f t="shared" si="26"/>
        <v>69.8</v>
      </c>
      <c r="J56" s="85">
        <f t="shared" si="26"/>
        <v>2</v>
      </c>
      <c r="K56" s="85">
        <f t="shared" si="26"/>
        <v>69.8</v>
      </c>
    </row>
    <row r="57" spans="1:17" ht="75" x14ac:dyDescent="0.25">
      <c r="A57" s="265"/>
      <c r="B57" s="268"/>
      <c r="C57" s="154" t="s">
        <v>21</v>
      </c>
      <c r="D57" s="83">
        <f>D60+D63+D66+D69+D72</f>
        <v>191.048</v>
      </c>
      <c r="E57" s="84">
        <f>E60+E63+E66+E72</f>
        <v>74.563000000000002</v>
      </c>
      <c r="F57" s="84">
        <f>F60+F63+F66+F69+F72</f>
        <v>74.563000000000002</v>
      </c>
      <c r="G57" s="83">
        <f>G60+G63+G66+G69+G72</f>
        <v>35.472397549999997</v>
      </c>
      <c r="H57" s="83">
        <f>H60+H63+H66+H69+H72</f>
        <v>23.555133550000001</v>
      </c>
      <c r="I57" s="83">
        <f t="shared" ref="I57:K57" si="27">I60+I63+I66+I69+I72</f>
        <v>69.8</v>
      </c>
      <c r="J57" s="83">
        <f t="shared" si="27"/>
        <v>2</v>
      </c>
      <c r="K57" s="83">
        <f t="shared" si="27"/>
        <v>69.8</v>
      </c>
    </row>
    <row r="58" spans="1:17" ht="157.5" customHeight="1" x14ac:dyDescent="0.25">
      <c r="A58" s="266"/>
      <c r="B58" s="269"/>
      <c r="C58" s="154" t="s">
        <v>58</v>
      </c>
      <c r="D58" s="83">
        <f>D61+D64+D67+D70+D73</f>
        <v>178.81299999999999</v>
      </c>
      <c r="E58" s="84">
        <f>E61+E64+E67+E70+E73</f>
        <v>44.494</v>
      </c>
      <c r="F58" s="84">
        <f t="shared" ref="F58:K58" si="28">F61+F64+F67+F70+F72</f>
        <v>44.494</v>
      </c>
      <c r="G58" s="83">
        <f t="shared" si="28"/>
        <v>24.365001370000002</v>
      </c>
      <c r="H58" s="83">
        <f t="shared" si="28"/>
        <v>14.831190169999999</v>
      </c>
      <c r="I58" s="83">
        <f t="shared" si="28"/>
        <v>44.494</v>
      </c>
      <c r="J58" s="83">
        <f t="shared" si="28"/>
        <v>2</v>
      </c>
      <c r="K58" s="83">
        <f t="shared" si="28"/>
        <v>44.494</v>
      </c>
    </row>
    <row r="59" spans="1:17" ht="18.75" x14ac:dyDescent="0.25">
      <c r="A59" s="264" t="s">
        <v>360</v>
      </c>
      <c r="B59" s="267" t="s">
        <v>78</v>
      </c>
      <c r="C59" s="29" t="s">
        <v>61</v>
      </c>
      <c r="D59" s="85">
        <f>D60</f>
        <v>0</v>
      </c>
      <c r="E59" s="86">
        <f t="shared" ref="E59:J59" si="29">E60</f>
        <v>0</v>
      </c>
      <c r="F59" s="86">
        <f t="shared" si="29"/>
        <v>0</v>
      </c>
      <c r="G59" s="85">
        <f t="shared" si="29"/>
        <v>0</v>
      </c>
      <c r="H59" s="85">
        <f t="shared" si="29"/>
        <v>0</v>
      </c>
      <c r="I59" s="85">
        <f t="shared" si="29"/>
        <v>0</v>
      </c>
      <c r="J59" s="85">
        <f t="shared" si="29"/>
        <v>0</v>
      </c>
      <c r="K59" s="85">
        <f>K60</f>
        <v>0</v>
      </c>
    </row>
    <row r="60" spans="1:17" ht="91.5" customHeight="1" x14ac:dyDescent="0.25">
      <c r="A60" s="265"/>
      <c r="B60" s="268"/>
      <c r="C60" s="154" t="s">
        <v>21</v>
      </c>
      <c r="D60" s="83">
        <v>0</v>
      </c>
      <c r="E60" s="84">
        <v>0</v>
      </c>
      <c r="F60" s="84">
        <v>0</v>
      </c>
      <c r="G60" s="83">
        <v>0</v>
      </c>
      <c r="H60" s="83">
        <v>0</v>
      </c>
      <c r="I60" s="83">
        <v>0</v>
      </c>
      <c r="J60" s="83">
        <v>0</v>
      </c>
      <c r="K60" s="83">
        <v>0</v>
      </c>
    </row>
    <row r="61" spans="1:17" ht="150" customHeight="1" x14ac:dyDescent="0.25">
      <c r="A61" s="266"/>
      <c r="B61" s="269"/>
      <c r="C61" s="154" t="s">
        <v>58</v>
      </c>
      <c r="D61" s="83">
        <v>0</v>
      </c>
      <c r="E61" s="84">
        <v>0</v>
      </c>
      <c r="F61" s="84">
        <v>0</v>
      </c>
      <c r="G61" s="83">
        <v>0</v>
      </c>
      <c r="H61" s="83">
        <v>0</v>
      </c>
      <c r="I61" s="83">
        <v>0</v>
      </c>
      <c r="J61" s="83">
        <v>0</v>
      </c>
      <c r="K61" s="83">
        <v>0</v>
      </c>
    </row>
    <row r="62" spans="1:17" ht="44.25" customHeight="1" x14ac:dyDescent="0.25">
      <c r="A62" s="264" t="s">
        <v>363</v>
      </c>
      <c r="B62" s="267" t="s">
        <v>361</v>
      </c>
      <c r="C62" s="29" t="s">
        <v>61</v>
      </c>
      <c r="D62" s="85">
        <f>D63</f>
        <v>54.338000000000001</v>
      </c>
      <c r="E62" s="86">
        <f t="shared" ref="E62:K62" si="30">E63</f>
        <v>53.680999999999997</v>
      </c>
      <c r="F62" s="86">
        <f t="shared" si="30"/>
        <v>53.680999999999997</v>
      </c>
      <c r="G62" s="85">
        <f t="shared" si="30"/>
        <v>28.3131126</v>
      </c>
      <c r="H62" s="85">
        <f t="shared" si="30"/>
        <v>16.395848600000001</v>
      </c>
      <c r="I62" s="85">
        <f t="shared" si="30"/>
        <v>53.17</v>
      </c>
      <c r="J62" s="85">
        <f t="shared" si="30"/>
        <v>1</v>
      </c>
      <c r="K62" s="85">
        <f t="shared" si="30"/>
        <v>53.17</v>
      </c>
    </row>
    <row r="63" spans="1:17" ht="75.75" customHeight="1" x14ac:dyDescent="0.25">
      <c r="A63" s="265"/>
      <c r="B63" s="268"/>
      <c r="C63" s="154" t="s">
        <v>21</v>
      </c>
      <c r="D63" s="83">
        <v>54.338000000000001</v>
      </c>
      <c r="E63" s="84">
        <v>53.680999999999997</v>
      </c>
      <c r="F63" s="84">
        <v>53.680999999999997</v>
      </c>
      <c r="G63" s="83">
        <v>28.3131126</v>
      </c>
      <c r="H63" s="83">
        <v>16.395848600000001</v>
      </c>
      <c r="I63" s="83">
        <v>53.17</v>
      </c>
      <c r="J63" s="83">
        <v>1</v>
      </c>
      <c r="K63" s="83">
        <v>53.17</v>
      </c>
    </row>
    <row r="64" spans="1:17" ht="153" customHeight="1" x14ac:dyDescent="0.25">
      <c r="A64" s="266"/>
      <c r="B64" s="269"/>
      <c r="C64" s="154" t="s">
        <v>58</v>
      </c>
      <c r="D64" s="83">
        <v>43.47</v>
      </c>
      <c r="E64" s="84">
        <v>42.466000000000001</v>
      </c>
      <c r="F64" s="84">
        <v>42.466000000000001</v>
      </c>
      <c r="G64" s="83">
        <v>22.628304</v>
      </c>
      <c r="H64" s="83">
        <v>13.094492799999999</v>
      </c>
      <c r="I64" s="83">
        <v>42.466000000000001</v>
      </c>
      <c r="J64" s="83">
        <v>1</v>
      </c>
      <c r="K64" s="83">
        <v>42.466000000000001</v>
      </c>
    </row>
    <row r="65" spans="1:17" ht="30" customHeight="1" x14ac:dyDescent="0.25">
      <c r="A65" s="264" t="s">
        <v>362</v>
      </c>
      <c r="B65" s="267" t="s">
        <v>364</v>
      </c>
      <c r="C65" s="29" t="s">
        <v>61</v>
      </c>
      <c r="D65" s="85">
        <f>D66</f>
        <v>0</v>
      </c>
      <c r="E65" s="86">
        <f t="shared" ref="E65:K65" si="31">E66</f>
        <v>20.882000000000001</v>
      </c>
      <c r="F65" s="86">
        <f>F66</f>
        <v>20.882000000000001</v>
      </c>
      <c r="G65" s="85">
        <f t="shared" si="31"/>
        <v>7.15928495</v>
      </c>
      <c r="H65" s="85">
        <f t="shared" si="31"/>
        <v>7.15928495</v>
      </c>
      <c r="I65" s="85">
        <f t="shared" si="31"/>
        <v>16.63</v>
      </c>
      <c r="J65" s="85">
        <f t="shared" si="31"/>
        <v>1</v>
      </c>
      <c r="K65" s="85">
        <f t="shared" si="31"/>
        <v>16.63</v>
      </c>
    </row>
    <row r="66" spans="1:17" ht="166.5" customHeight="1" x14ac:dyDescent="0.25">
      <c r="A66" s="265"/>
      <c r="B66" s="268"/>
      <c r="C66" s="154" t="s">
        <v>21</v>
      </c>
      <c r="D66" s="83">
        <v>0</v>
      </c>
      <c r="E66" s="84">
        <v>20.882000000000001</v>
      </c>
      <c r="F66" s="84">
        <v>20.882000000000001</v>
      </c>
      <c r="G66" s="83">
        <v>7.15928495</v>
      </c>
      <c r="H66" s="83">
        <v>7.15928495</v>
      </c>
      <c r="I66" s="83">
        <v>16.63</v>
      </c>
      <c r="J66" s="83">
        <v>1</v>
      </c>
      <c r="K66" s="83">
        <v>16.63</v>
      </c>
    </row>
    <row r="67" spans="1:17" ht="105" customHeight="1" x14ac:dyDescent="0.25">
      <c r="A67" s="266"/>
      <c r="B67" s="269"/>
      <c r="C67" s="154" t="s">
        <v>58</v>
      </c>
      <c r="D67" s="83">
        <v>0</v>
      </c>
      <c r="E67" s="84">
        <v>2.028</v>
      </c>
      <c r="F67" s="84">
        <v>2.028</v>
      </c>
      <c r="G67" s="83">
        <v>1.7366973699999999</v>
      </c>
      <c r="H67" s="83">
        <v>1.7366973699999999</v>
      </c>
      <c r="I67" s="83">
        <v>2.028</v>
      </c>
      <c r="J67" s="83">
        <v>1</v>
      </c>
      <c r="K67" s="83">
        <v>2.028</v>
      </c>
    </row>
    <row r="68" spans="1:17" ht="78.75" hidden="1" customHeight="1" x14ac:dyDescent="0.25">
      <c r="A68" s="270" t="s">
        <v>365</v>
      </c>
      <c r="B68" s="271" t="s">
        <v>371</v>
      </c>
      <c r="C68" s="29" t="s">
        <v>61</v>
      </c>
      <c r="D68" s="85">
        <f>D69</f>
        <v>0</v>
      </c>
      <c r="E68" s="86">
        <f t="shared" ref="E68:N70" si="32">E69</f>
        <v>0</v>
      </c>
      <c r="F68" s="86">
        <f t="shared" si="32"/>
        <v>0</v>
      </c>
      <c r="G68" s="85">
        <f t="shared" si="32"/>
        <v>0</v>
      </c>
      <c r="H68" s="85">
        <f t="shared" si="32"/>
        <v>0</v>
      </c>
      <c r="I68" s="85">
        <f t="shared" si="32"/>
        <v>0</v>
      </c>
      <c r="J68" s="85">
        <f t="shared" si="32"/>
        <v>0</v>
      </c>
      <c r="K68" s="85">
        <f t="shared" si="32"/>
        <v>0</v>
      </c>
      <c r="O68" s="138"/>
    </row>
    <row r="69" spans="1:17" ht="170.25" hidden="1" customHeight="1" x14ac:dyDescent="0.25">
      <c r="A69" s="270"/>
      <c r="B69" s="271"/>
      <c r="C69" s="154" t="s">
        <v>21</v>
      </c>
      <c r="D69" s="83">
        <v>0</v>
      </c>
      <c r="E69" s="84">
        <v>0</v>
      </c>
      <c r="F69" s="84">
        <v>0</v>
      </c>
      <c r="G69" s="83">
        <v>0</v>
      </c>
      <c r="H69" s="83">
        <v>0</v>
      </c>
      <c r="I69" s="83">
        <v>0</v>
      </c>
      <c r="J69" s="83">
        <v>0</v>
      </c>
      <c r="K69" s="83">
        <v>0</v>
      </c>
    </row>
    <row r="70" spans="1:17" ht="26.25" hidden="1" customHeight="1" x14ac:dyDescent="0.25">
      <c r="A70" s="270"/>
      <c r="B70" s="271"/>
      <c r="C70" s="154" t="s">
        <v>58</v>
      </c>
      <c r="D70" s="83">
        <v>0</v>
      </c>
      <c r="E70" s="84">
        <v>0</v>
      </c>
      <c r="F70" s="84">
        <v>0</v>
      </c>
      <c r="G70" s="83">
        <v>0</v>
      </c>
      <c r="H70" s="83">
        <v>0</v>
      </c>
      <c r="I70" s="83">
        <v>0</v>
      </c>
      <c r="J70" s="83">
        <v>0</v>
      </c>
      <c r="K70" s="83">
        <v>0</v>
      </c>
      <c r="L70" s="12">
        <f t="shared" si="32"/>
        <v>0</v>
      </c>
      <c r="M70" s="12">
        <f t="shared" si="32"/>
        <v>0</v>
      </c>
      <c r="N70" s="12">
        <f t="shared" si="32"/>
        <v>0</v>
      </c>
    </row>
    <row r="71" spans="1:17" ht="56.25" hidden="1" customHeight="1" x14ac:dyDescent="0.25">
      <c r="A71" s="270" t="s">
        <v>366</v>
      </c>
      <c r="B71" s="271" t="s">
        <v>236</v>
      </c>
      <c r="C71" s="29" t="s">
        <v>61</v>
      </c>
      <c r="D71" s="85">
        <f>D72</f>
        <v>136.71</v>
      </c>
      <c r="E71" s="86">
        <f t="shared" ref="E71:K71" si="33">E72</f>
        <v>0</v>
      </c>
      <c r="F71" s="86">
        <f t="shared" si="33"/>
        <v>0</v>
      </c>
      <c r="G71" s="85">
        <f t="shared" si="33"/>
        <v>0</v>
      </c>
      <c r="H71" s="85">
        <f t="shared" si="33"/>
        <v>0</v>
      </c>
      <c r="I71" s="85">
        <f t="shared" si="33"/>
        <v>0</v>
      </c>
      <c r="J71" s="85">
        <f t="shared" si="33"/>
        <v>0</v>
      </c>
      <c r="K71" s="85">
        <f t="shared" si="33"/>
        <v>0</v>
      </c>
    </row>
    <row r="72" spans="1:17" ht="90" customHeight="1" x14ac:dyDescent="0.25">
      <c r="A72" s="270"/>
      <c r="B72" s="271"/>
      <c r="C72" s="154" t="s">
        <v>21</v>
      </c>
      <c r="D72" s="83">
        <v>136.71</v>
      </c>
      <c r="E72" s="84">
        <v>0</v>
      </c>
      <c r="F72" s="84">
        <v>0</v>
      </c>
      <c r="G72" s="83">
        <v>0</v>
      </c>
      <c r="H72" s="83">
        <v>0</v>
      </c>
      <c r="I72" s="83">
        <v>0</v>
      </c>
      <c r="J72" s="83">
        <v>0</v>
      </c>
      <c r="K72" s="83">
        <v>0</v>
      </c>
    </row>
    <row r="73" spans="1:17" ht="75" customHeight="1" x14ac:dyDescent="0.25">
      <c r="A73" s="270"/>
      <c r="B73" s="271"/>
      <c r="C73" s="154" t="s">
        <v>58</v>
      </c>
      <c r="D73" s="83">
        <v>135.34299999999999</v>
      </c>
      <c r="E73" s="84">
        <v>0</v>
      </c>
      <c r="F73" s="84">
        <v>0</v>
      </c>
      <c r="G73" s="83">
        <v>0</v>
      </c>
      <c r="H73" s="83">
        <v>0</v>
      </c>
      <c r="I73" s="83">
        <v>0</v>
      </c>
      <c r="J73" s="83">
        <v>0</v>
      </c>
      <c r="K73" s="83">
        <v>0</v>
      </c>
    </row>
    <row r="74" spans="1:17" ht="57.75" customHeight="1" x14ac:dyDescent="0.25">
      <c r="A74" s="264" t="s">
        <v>29</v>
      </c>
      <c r="B74" s="267" t="s">
        <v>515</v>
      </c>
      <c r="C74" s="29" t="s">
        <v>59</v>
      </c>
      <c r="D74" s="85">
        <f t="shared" ref="D74:K74" si="34">D75+D76</f>
        <v>21.71</v>
      </c>
      <c r="E74" s="86">
        <f t="shared" si="34"/>
        <v>22.312000000000001</v>
      </c>
      <c r="F74" s="86">
        <f t="shared" si="34"/>
        <v>22.312000000000001</v>
      </c>
      <c r="G74" s="85">
        <f t="shared" si="34"/>
        <v>10.428911790000001</v>
      </c>
      <c r="H74" s="85">
        <f t="shared" si="34"/>
        <v>10.428909340000001</v>
      </c>
      <c r="I74" s="85">
        <f t="shared" si="34"/>
        <v>0</v>
      </c>
      <c r="J74" s="85">
        <f t="shared" si="34"/>
        <v>0</v>
      </c>
      <c r="K74" s="85">
        <f t="shared" si="34"/>
        <v>0</v>
      </c>
    </row>
    <row r="75" spans="1:17" ht="73.5" customHeight="1" x14ac:dyDescent="0.25">
      <c r="A75" s="265"/>
      <c r="B75" s="268"/>
      <c r="C75" s="154" t="s">
        <v>21</v>
      </c>
      <c r="D75" s="87">
        <v>21.71</v>
      </c>
      <c r="E75" s="88">
        <v>22.312000000000001</v>
      </c>
      <c r="F75" s="88">
        <v>22.312000000000001</v>
      </c>
      <c r="G75" s="87">
        <v>10.428911790000001</v>
      </c>
      <c r="H75" s="87">
        <v>10.428909340000001</v>
      </c>
      <c r="I75" s="87">
        <v>0</v>
      </c>
      <c r="J75" s="87">
        <v>0</v>
      </c>
      <c r="K75" s="87">
        <v>0</v>
      </c>
    </row>
    <row r="76" spans="1:17" ht="18.75" customHeight="1" x14ac:dyDescent="0.25">
      <c r="A76" s="266"/>
      <c r="B76" s="269"/>
      <c r="C76" s="154" t="s">
        <v>60</v>
      </c>
      <c r="D76" s="87">
        <v>0</v>
      </c>
      <c r="E76" s="88">
        <v>0</v>
      </c>
      <c r="F76" s="88">
        <v>0</v>
      </c>
      <c r="G76" s="87">
        <v>0</v>
      </c>
      <c r="H76" s="87">
        <v>0</v>
      </c>
      <c r="I76" s="87">
        <v>0</v>
      </c>
      <c r="J76" s="87">
        <v>0</v>
      </c>
      <c r="K76" s="87">
        <v>0</v>
      </c>
    </row>
    <row r="77" spans="1:17" ht="18.75" x14ac:dyDescent="0.25">
      <c r="A77" s="283" t="s">
        <v>274</v>
      </c>
      <c r="B77" s="286" t="s">
        <v>30</v>
      </c>
      <c r="C77" s="29" t="s">
        <v>59</v>
      </c>
      <c r="D77" s="85">
        <f t="shared" ref="D77:K77" si="35">D78+D79</f>
        <v>3.9009999999999998</v>
      </c>
      <c r="E77" s="85">
        <f t="shared" si="35"/>
        <v>12.289</v>
      </c>
      <c r="F77" s="85">
        <f t="shared" si="35"/>
        <v>13.635</v>
      </c>
      <c r="G77" s="85">
        <f>G78+G79</f>
        <v>7.1740342249999998</v>
      </c>
      <c r="H77" s="85">
        <f t="shared" si="35"/>
        <v>6.8220133799999996</v>
      </c>
      <c r="I77" s="85">
        <f t="shared" si="35"/>
        <v>0</v>
      </c>
      <c r="J77" s="85">
        <f t="shared" si="35"/>
        <v>0</v>
      </c>
      <c r="K77" s="85">
        <f t="shared" si="35"/>
        <v>0</v>
      </c>
      <c r="Q77" s="11"/>
    </row>
    <row r="78" spans="1:17" ht="75" x14ac:dyDescent="0.25">
      <c r="A78" s="284"/>
      <c r="B78" s="287"/>
      <c r="C78" s="162" t="s">
        <v>21</v>
      </c>
      <c r="D78" s="87">
        <v>3.9009999999999998</v>
      </c>
      <c r="E78" s="87">
        <v>12.289</v>
      </c>
      <c r="F78" s="87">
        <v>13.635</v>
      </c>
      <c r="G78" s="87">
        <v>7.1740342249999998</v>
      </c>
      <c r="H78" s="87">
        <v>6.8220133799999996</v>
      </c>
      <c r="I78" s="87">
        <v>0</v>
      </c>
      <c r="J78" s="87">
        <v>0</v>
      </c>
      <c r="K78" s="87">
        <v>0</v>
      </c>
    </row>
    <row r="79" spans="1:17" ht="18.75" customHeight="1" x14ac:dyDescent="0.25">
      <c r="A79" s="285"/>
      <c r="B79" s="288"/>
      <c r="C79" s="162" t="s">
        <v>60</v>
      </c>
      <c r="D79" s="87">
        <v>0</v>
      </c>
      <c r="E79" s="87">
        <v>0</v>
      </c>
      <c r="F79" s="87">
        <v>0</v>
      </c>
      <c r="G79" s="87">
        <v>0</v>
      </c>
      <c r="H79" s="87">
        <v>0</v>
      </c>
      <c r="I79" s="87">
        <v>0</v>
      </c>
      <c r="J79" s="87">
        <v>0</v>
      </c>
      <c r="K79" s="87">
        <v>0</v>
      </c>
    </row>
    <row r="80" spans="1:17" ht="18.75" x14ac:dyDescent="0.25">
      <c r="A80" s="283" t="s">
        <v>6</v>
      </c>
      <c r="B80" s="286" t="s">
        <v>31</v>
      </c>
      <c r="C80" s="29" t="s">
        <v>59</v>
      </c>
      <c r="D80" s="85">
        <f>D81</f>
        <v>3598.6069999999995</v>
      </c>
      <c r="E80" s="85">
        <f>E81</f>
        <v>5361.6600000000008</v>
      </c>
      <c r="F80" s="85">
        <f>F81</f>
        <v>5363.0060000000012</v>
      </c>
      <c r="G80" s="85">
        <f>G81</f>
        <v>4463.0304407411968</v>
      </c>
      <c r="H80" s="85">
        <f>H81</f>
        <v>4462.6784223461973</v>
      </c>
      <c r="I80" s="85">
        <f>I81+I83</f>
        <v>0</v>
      </c>
      <c r="J80" s="85">
        <f>J81+J83</f>
        <v>0</v>
      </c>
      <c r="K80" s="85">
        <f>K81+K83</f>
        <v>0</v>
      </c>
      <c r="Q80" s="11"/>
    </row>
    <row r="81" spans="1:18" ht="18.75" customHeight="1" x14ac:dyDescent="0.25">
      <c r="A81" s="284"/>
      <c r="B81" s="287"/>
      <c r="C81" s="162" t="s">
        <v>21</v>
      </c>
      <c r="D81" s="83">
        <f>D101+D98+D95+D92+D89+D85+D104+D106</f>
        <v>3598.6069999999995</v>
      </c>
      <c r="E81" s="83">
        <f>E101+E98+E95+E92+E89+E85+E104+E106</f>
        <v>5361.6600000000008</v>
      </c>
      <c r="F81" s="83">
        <f t="shared" ref="F81:K81" si="36">F101+F98+F95+F92+F89+F85+F104+F106</f>
        <v>5363.0060000000012</v>
      </c>
      <c r="G81" s="83">
        <f t="shared" si="36"/>
        <v>4463.0304407411968</v>
      </c>
      <c r="H81" s="83">
        <f t="shared" si="36"/>
        <v>4462.6784223461973</v>
      </c>
      <c r="I81" s="83">
        <f t="shared" si="36"/>
        <v>0</v>
      </c>
      <c r="J81" s="83">
        <f t="shared" si="36"/>
        <v>0</v>
      </c>
      <c r="K81" s="83">
        <f t="shared" si="36"/>
        <v>0</v>
      </c>
    </row>
    <row r="82" spans="1:18" ht="18.75" customHeight="1" x14ac:dyDescent="0.25">
      <c r="A82" s="284"/>
      <c r="B82" s="287"/>
      <c r="C82" s="162" t="s">
        <v>58</v>
      </c>
      <c r="D82" s="83">
        <f>D86</f>
        <v>0</v>
      </c>
      <c r="E82" s="83">
        <f t="shared" ref="E82:K82" si="37">E86</f>
        <v>0</v>
      </c>
      <c r="F82" s="83">
        <f t="shared" si="37"/>
        <v>0</v>
      </c>
      <c r="G82" s="83">
        <f>G86</f>
        <v>0</v>
      </c>
      <c r="H82" s="83">
        <f t="shared" si="37"/>
        <v>0</v>
      </c>
      <c r="I82" s="83">
        <f t="shared" si="37"/>
        <v>0</v>
      </c>
      <c r="J82" s="83">
        <f t="shared" si="37"/>
        <v>0</v>
      </c>
      <c r="K82" s="83">
        <f t="shared" si="37"/>
        <v>0</v>
      </c>
    </row>
    <row r="83" spans="1:18" ht="18.75" x14ac:dyDescent="0.25">
      <c r="A83" s="285"/>
      <c r="B83" s="288"/>
      <c r="C83" s="162" t="s">
        <v>60</v>
      </c>
      <c r="D83" s="83">
        <f t="shared" ref="D83:K83" si="38">D102+D99+D96+D93+D90+D87</f>
        <v>0</v>
      </c>
      <c r="E83" s="83">
        <f t="shared" si="38"/>
        <v>0</v>
      </c>
      <c r="F83" s="83">
        <f t="shared" si="38"/>
        <v>0</v>
      </c>
      <c r="G83" s="83">
        <f>G102+G99+G96+G93+G90+G87</f>
        <v>0</v>
      </c>
      <c r="H83" s="83">
        <f t="shared" si="38"/>
        <v>0</v>
      </c>
      <c r="I83" s="83">
        <f t="shared" si="38"/>
        <v>0</v>
      </c>
      <c r="J83" s="83">
        <f t="shared" si="38"/>
        <v>0</v>
      </c>
      <c r="K83" s="83">
        <f t="shared" si="38"/>
        <v>0</v>
      </c>
      <c r="Q83" s="11"/>
    </row>
    <row r="84" spans="1:18" ht="36" customHeight="1" x14ac:dyDescent="0.25">
      <c r="A84" s="264" t="s">
        <v>32</v>
      </c>
      <c r="B84" s="267" t="s">
        <v>33</v>
      </c>
      <c r="C84" s="29" t="s">
        <v>59</v>
      </c>
      <c r="D84" s="85">
        <f>D85+D87</f>
        <v>0</v>
      </c>
      <c r="E84" s="86">
        <f t="shared" ref="E84:K84" si="39">E85+E87</f>
        <v>1382.3130000000001</v>
      </c>
      <c r="F84" s="86">
        <f t="shared" si="39"/>
        <v>1382.3130000000001</v>
      </c>
      <c r="G84" s="85">
        <f>G85+G87</f>
        <v>1328.8202993</v>
      </c>
      <c r="H84" s="85">
        <f t="shared" si="39"/>
        <v>1328.8202993</v>
      </c>
      <c r="I84" s="85">
        <f t="shared" si="39"/>
        <v>0</v>
      </c>
      <c r="J84" s="85">
        <f t="shared" si="39"/>
        <v>0</v>
      </c>
      <c r="K84" s="85">
        <f t="shared" si="39"/>
        <v>0</v>
      </c>
    </row>
    <row r="85" spans="1:18" ht="79.5" customHeight="1" x14ac:dyDescent="0.25">
      <c r="A85" s="265"/>
      <c r="B85" s="268"/>
      <c r="C85" s="154" t="s">
        <v>21</v>
      </c>
      <c r="D85" s="83">
        <v>0</v>
      </c>
      <c r="E85" s="84">
        <v>1382.3130000000001</v>
      </c>
      <c r="F85" s="84">
        <v>1382.3130000000001</v>
      </c>
      <c r="G85" s="83">
        <v>1328.8202993</v>
      </c>
      <c r="H85" s="83">
        <v>1328.8202993</v>
      </c>
      <c r="I85" s="83">
        <v>0</v>
      </c>
      <c r="J85" s="83">
        <v>0</v>
      </c>
      <c r="K85" s="83">
        <v>0</v>
      </c>
    </row>
    <row r="86" spans="1:18" ht="157.5" customHeight="1" x14ac:dyDescent="0.25">
      <c r="A86" s="265"/>
      <c r="B86" s="268"/>
      <c r="C86" s="154" t="s">
        <v>58</v>
      </c>
      <c r="D86" s="83">
        <v>0</v>
      </c>
      <c r="E86" s="84">
        <v>0</v>
      </c>
      <c r="F86" s="84">
        <v>0</v>
      </c>
      <c r="G86" s="83">
        <v>0</v>
      </c>
      <c r="H86" s="83">
        <v>0</v>
      </c>
      <c r="I86" s="83">
        <v>0</v>
      </c>
      <c r="J86" s="83">
        <v>0</v>
      </c>
      <c r="K86" s="83">
        <v>0</v>
      </c>
    </row>
    <row r="87" spans="1:18" ht="18.75" x14ac:dyDescent="0.25">
      <c r="A87" s="266"/>
      <c r="B87" s="269"/>
      <c r="C87" s="154" t="s">
        <v>60</v>
      </c>
      <c r="D87" s="83"/>
      <c r="E87" s="84"/>
      <c r="F87" s="84"/>
      <c r="G87" s="83"/>
      <c r="H87" s="83"/>
      <c r="I87" s="83"/>
      <c r="J87" s="83"/>
      <c r="K87" s="83"/>
      <c r="R87" s="11"/>
    </row>
    <row r="88" spans="1:18" ht="30" customHeight="1" x14ac:dyDescent="0.25">
      <c r="A88" s="264" t="s">
        <v>34</v>
      </c>
      <c r="B88" s="267" t="s">
        <v>35</v>
      </c>
      <c r="C88" s="29" t="s">
        <v>59</v>
      </c>
      <c r="D88" s="85">
        <f t="shared" ref="D88:K88" si="40">D89+D90</f>
        <v>61.078000000000003</v>
      </c>
      <c r="E88" s="86">
        <f t="shared" si="40"/>
        <v>96.765000000000001</v>
      </c>
      <c r="F88" s="86">
        <f t="shared" si="40"/>
        <v>96.765000000000001</v>
      </c>
      <c r="G88" s="85">
        <f>G89+G90</f>
        <v>33.123308430000002</v>
      </c>
      <c r="H88" s="85">
        <f t="shared" si="40"/>
        <v>33.123310879999998</v>
      </c>
      <c r="I88" s="85">
        <f t="shared" si="40"/>
        <v>0</v>
      </c>
      <c r="J88" s="85">
        <f t="shared" si="40"/>
        <v>0</v>
      </c>
      <c r="K88" s="85">
        <f t="shared" si="40"/>
        <v>0</v>
      </c>
      <c r="O88" s="11"/>
    </row>
    <row r="89" spans="1:18" ht="75" x14ac:dyDescent="0.25">
      <c r="A89" s="265"/>
      <c r="B89" s="268"/>
      <c r="C89" s="154" t="s">
        <v>21</v>
      </c>
      <c r="D89" s="87">
        <v>61.078000000000003</v>
      </c>
      <c r="E89" s="88">
        <v>96.765000000000001</v>
      </c>
      <c r="F89" s="88">
        <v>96.765000000000001</v>
      </c>
      <c r="G89" s="87">
        <v>33.123308430000002</v>
      </c>
      <c r="H89" s="87">
        <v>33.123310879999998</v>
      </c>
      <c r="I89" s="87">
        <v>0</v>
      </c>
      <c r="J89" s="87">
        <v>0</v>
      </c>
      <c r="K89" s="87">
        <v>0</v>
      </c>
    </row>
    <row r="90" spans="1:18" ht="25.5" customHeight="1" x14ac:dyDescent="0.25">
      <c r="A90" s="266"/>
      <c r="B90" s="269"/>
      <c r="C90" s="154" t="s">
        <v>60</v>
      </c>
      <c r="D90" s="87">
        <v>0</v>
      </c>
      <c r="E90" s="88">
        <v>0</v>
      </c>
      <c r="F90" s="88">
        <v>0</v>
      </c>
      <c r="G90" s="87">
        <v>0</v>
      </c>
      <c r="H90" s="87">
        <v>0</v>
      </c>
      <c r="I90" s="87">
        <v>0</v>
      </c>
      <c r="J90" s="87">
        <v>0</v>
      </c>
      <c r="K90" s="87">
        <v>0</v>
      </c>
    </row>
    <row r="91" spans="1:18" ht="51" customHeight="1" x14ac:dyDescent="0.25">
      <c r="A91" s="283" t="s">
        <v>36</v>
      </c>
      <c r="B91" s="286" t="s">
        <v>64</v>
      </c>
      <c r="C91" s="29" t="s">
        <v>59</v>
      </c>
      <c r="D91" s="85">
        <f t="shared" ref="D91:K91" si="41">D92+D93</f>
        <v>10.943</v>
      </c>
      <c r="E91" s="85">
        <f t="shared" si="41"/>
        <v>12.289</v>
      </c>
      <c r="F91" s="85">
        <f t="shared" si="41"/>
        <v>13.635</v>
      </c>
      <c r="G91" s="85">
        <f>G92+G93</f>
        <v>7.1740342249999998</v>
      </c>
      <c r="H91" s="85">
        <f t="shared" si="41"/>
        <v>6.8220133799999996</v>
      </c>
      <c r="I91" s="85">
        <f t="shared" si="41"/>
        <v>0</v>
      </c>
      <c r="J91" s="85">
        <f t="shared" si="41"/>
        <v>0</v>
      </c>
      <c r="K91" s="85">
        <f t="shared" si="41"/>
        <v>0</v>
      </c>
    </row>
    <row r="92" spans="1:18" ht="21.75" customHeight="1" x14ac:dyDescent="0.25">
      <c r="A92" s="284"/>
      <c r="B92" s="287"/>
      <c r="C92" s="162" t="s">
        <v>21</v>
      </c>
      <c r="D92" s="87">
        <v>10.943</v>
      </c>
      <c r="E92" s="87">
        <v>12.289</v>
      </c>
      <c r="F92" s="87">
        <v>13.635</v>
      </c>
      <c r="G92" s="87">
        <v>7.1740342249999998</v>
      </c>
      <c r="H92" s="87">
        <v>6.8220133799999996</v>
      </c>
      <c r="I92" s="87">
        <v>0</v>
      </c>
      <c r="J92" s="87">
        <v>0</v>
      </c>
      <c r="K92" s="87">
        <v>0</v>
      </c>
    </row>
    <row r="93" spans="1:18" ht="36.75" customHeight="1" x14ac:dyDescent="0.25">
      <c r="A93" s="285"/>
      <c r="B93" s="288"/>
      <c r="C93" s="162" t="s">
        <v>60</v>
      </c>
      <c r="D93" s="87">
        <v>0</v>
      </c>
      <c r="E93" s="87">
        <v>0</v>
      </c>
      <c r="F93" s="87">
        <v>0</v>
      </c>
      <c r="G93" s="87">
        <v>0</v>
      </c>
      <c r="H93" s="87">
        <v>0</v>
      </c>
      <c r="I93" s="87">
        <v>0</v>
      </c>
      <c r="J93" s="87">
        <v>0</v>
      </c>
      <c r="K93" s="87">
        <v>0</v>
      </c>
    </row>
    <row r="94" spans="1:18" ht="31.5" customHeight="1" x14ac:dyDescent="0.25">
      <c r="A94" s="283" t="s">
        <v>37</v>
      </c>
      <c r="B94" s="286" t="s">
        <v>38</v>
      </c>
      <c r="C94" s="29" t="s">
        <v>59</v>
      </c>
      <c r="D94" s="85">
        <f t="shared" ref="D94:K94" si="42">D95+D96</f>
        <v>2447.7579999999998</v>
      </c>
      <c r="E94" s="85">
        <f t="shared" si="42"/>
        <v>2215.0630000000001</v>
      </c>
      <c r="F94" s="85">
        <f t="shared" si="42"/>
        <v>2215.0630000000001</v>
      </c>
      <c r="G94" s="85">
        <f>G95+G96</f>
        <v>1685.26190967</v>
      </c>
      <c r="H94" s="85">
        <f t="shared" si="42"/>
        <v>1685.26190967</v>
      </c>
      <c r="I94" s="85">
        <f t="shared" si="42"/>
        <v>0</v>
      </c>
      <c r="J94" s="85">
        <f t="shared" si="42"/>
        <v>0</v>
      </c>
      <c r="K94" s="85">
        <f t="shared" si="42"/>
        <v>0</v>
      </c>
    </row>
    <row r="95" spans="1:18" ht="15.75" customHeight="1" x14ac:dyDescent="0.25">
      <c r="A95" s="284"/>
      <c r="B95" s="287"/>
      <c r="C95" s="162" t="s">
        <v>21</v>
      </c>
      <c r="D95" s="87">
        <v>2447.7579999999998</v>
      </c>
      <c r="E95" s="87">
        <v>2215.0630000000001</v>
      </c>
      <c r="F95" s="87">
        <v>2215.0630000000001</v>
      </c>
      <c r="G95" s="87">
        <v>1685.26190967</v>
      </c>
      <c r="H95" s="87">
        <v>1685.26190967</v>
      </c>
      <c r="I95" s="87">
        <v>0</v>
      </c>
      <c r="J95" s="87">
        <v>0</v>
      </c>
      <c r="K95" s="87">
        <v>0</v>
      </c>
    </row>
    <row r="96" spans="1:18" ht="111.75" customHeight="1" x14ac:dyDescent="0.25">
      <c r="A96" s="285"/>
      <c r="B96" s="288"/>
      <c r="C96" s="162" t="s">
        <v>60</v>
      </c>
      <c r="D96" s="87">
        <v>0</v>
      </c>
      <c r="E96" s="87">
        <v>0</v>
      </c>
      <c r="F96" s="87">
        <v>0</v>
      </c>
      <c r="G96" s="87">
        <v>0</v>
      </c>
      <c r="H96" s="87">
        <v>0</v>
      </c>
      <c r="I96" s="87">
        <v>0</v>
      </c>
      <c r="J96" s="87">
        <v>0</v>
      </c>
      <c r="K96" s="87">
        <v>0</v>
      </c>
    </row>
    <row r="97" spans="1:18" ht="75" customHeight="1" x14ac:dyDescent="0.25">
      <c r="A97" s="264" t="s">
        <v>39</v>
      </c>
      <c r="B97" s="267" t="s">
        <v>72</v>
      </c>
      <c r="C97" s="29" t="s">
        <v>59</v>
      </c>
      <c r="D97" s="85">
        <f>D98+D99</f>
        <v>45.308</v>
      </c>
      <c r="E97" s="86">
        <f>E98+E99</f>
        <v>48.563000000000002</v>
      </c>
      <c r="F97" s="86">
        <f t="shared" ref="F97:K97" si="43">F98+F99</f>
        <v>48.563000000000002</v>
      </c>
      <c r="G97" s="85">
        <f>G98+G99</f>
        <v>28.292893790000001</v>
      </c>
      <c r="H97" s="85">
        <f t="shared" si="43"/>
        <v>28.292893790000001</v>
      </c>
      <c r="I97" s="85">
        <f t="shared" si="43"/>
        <v>0</v>
      </c>
      <c r="J97" s="85">
        <f t="shared" si="43"/>
        <v>0</v>
      </c>
      <c r="K97" s="85">
        <f t="shared" si="43"/>
        <v>0</v>
      </c>
    </row>
    <row r="98" spans="1:18" ht="86.25" customHeight="1" x14ac:dyDescent="0.25">
      <c r="A98" s="265"/>
      <c r="B98" s="268"/>
      <c r="C98" s="154" t="s">
        <v>21</v>
      </c>
      <c r="D98" s="87">
        <v>45.308</v>
      </c>
      <c r="E98" s="88">
        <v>48.563000000000002</v>
      </c>
      <c r="F98" s="88">
        <v>48.563000000000002</v>
      </c>
      <c r="G98" s="87">
        <v>28.292893790000001</v>
      </c>
      <c r="H98" s="87">
        <v>28.292893790000001</v>
      </c>
      <c r="I98" s="87">
        <v>0</v>
      </c>
      <c r="J98" s="87">
        <v>0</v>
      </c>
      <c r="K98" s="87">
        <v>0</v>
      </c>
    </row>
    <row r="99" spans="1:18" ht="30.75" customHeight="1" x14ac:dyDescent="0.25">
      <c r="A99" s="266"/>
      <c r="B99" s="269"/>
      <c r="C99" s="154" t="s">
        <v>60</v>
      </c>
      <c r="D99" s="87">
        <v>0</v>
      </c>
      <c r="E99" s="88">
        <v>0</v>
      </c>
      <c r="F99" s="88">
        <v>0</v>
      </c>
      <c r="G99" s="87">
        <v>0</v>
      </c>
      <c r="H99" s="87">
        <v>0</v>
      </c>
      <c r="I99" s="87">
        <v>0</v>
      </c>
      <c r="J99" s="87">
        <v>0</v>
      </c>
      <c r="K99" s="87">
        <v>0</v>
      </c>
    </row>
    <row r="100" spans="1:18" ht="36" customHeight="1" x14ac:dyDescent="0.25">
      <c r="A100" s="264" t="s">
        <v>40</v>
      </c>
      <c r="B100" s="267" t="s">
        <v>65</v>
      </c>
      <c r="C100" s="29" t="s">
        <v>59</v>
      </c>
      <c r="D100" s="85">
        <f t="shared" ref="D100:K100" si="44">D101+D102</f>
        <v>309.017</v>
      </c>
      <c r="E100" s="86">
        <f t="shared" si="44"/>
        <v>303.83499999999998</v>
      </c>
      <c r="F100" s="86">
        <f t="shared" si="44"/>
        <v>303.83499999999998</v>
      </c>
      <c r="G100" s="85">
        <f>G101+G102</f>
        <v>249.17984454619634</v>
      </c>
      <c r="H100" s="85">
        <f t="shared" si="44"/>
        <v>249.17984454619634</v>
      </c>
      <c r="I100" s="85">
        <f t="shared" si="44"/>
        <v>0</v>
      </c>
      <c r="J100" s="85">
        <f t="shared" si="44"/>
        <v>0</v>
      </c>
      <c r="K100" s="85">
        <f t="shared" si="44"/>
        <v>0</v>
      </c>
    </row>
    <row r="101" spans="1:18" ht="106.5" customHeight="1" x14ac:dyDescent="0.25">
      <c r="A101" s="265"/>
      <c r="B101" s="268"/>
      <c r="C101" s="154" t="s">
        <v>21</v>
      </c>
      <c r="D101" s="87">
        <v>309.017</v>
      </c>
      <c r="E101" s="88">
        <v>303.83499999999998</v>
      </c>
      <c r="F101" s="88">
        <v>303.83499999999998</v>
      </c>
      <c r="G101" s="87">
        <v>249.17984454619634</v>
      </c>
      <c r="H101" s="87">
        <v>249.17984454619634</v>
      </c>
      <c r="I101" s="87">
        <v>0</v>
      </c>
      <c r="J101" s="87">
        <v>0</v>
      </c>
      <c r="K101" s="87">
        <v>0</v>
      </c>
    </row>
    <row r="102" spans="1:18" ht="18.75" x14ac:dyDescent="0.25">
      <c r="A102" s="266"/>
      <c r="B102" s="269"/>
      <c r="C102" s="154" t="s">
        <v>60</v>
      </c>
      <c r="D102" s="87">
        <v>0</v>
      </c>
      <c r="E102" s="88">
        <v>0</v>
      </c>
      <c r="F102" s="88">
        <v>0</v>
      </c>
      <c r="G102" s="87">
        <v>0</v>
      </c>
      <c r="H102" s="87">
        <v>0</v>
      </c>
      <c r="I102" s="87">
        <v>0</v>
      </c>
      <c r="J102" s="87">
        <v>0</v>
      </c>
      <c r="K102" s="87">
        <v>0</v>
      </c>
    </row>
    <row r="103" spans="1:18" ht="29.25" customHeight="1" x14ac:dyDescent="0.25">
      <c r="A103" s="289" t="s">
        <v>342</v>
      </c>
      <c r="B103" s="267" t="s">
        <v>333</v>
      </c>
      <c r="C103" s="29" t="s">
        <v>59</v>
      </c>
      <c r="D103" s="90">
        <f t="shared" ref="D103:K103" si="45">D104</f>
        <v>720.22</v>
      </c>
      <c r="E103" s="91">
        <f t="shared" si="45"/>
        <v>1285.5709999999999</v>
      </c>
      <c r="F103" s="91">
        <f t="shared" si="45"/>
        <v>1285.5709999999999</v>
      </c>
      <c r="G103" s="90">
        <f t="shared" si="45"/>
        <v>1117.7426812900001</v>
      </c>
      <c r="H103" s="90">
        <f t="shared" si="45"/>
        <v>1117.7426812900001</v>
      </c>
      <c r="I103" s="90">
        <f t="shared" si="45"/>
        <v>0</v>
      </c>
      <c r="J103" s="90">
        <f t="shared" si="45"/>
        <v>0</v>
      </c>
      <c r="K103" s="90">
        <f t="shared" si="45"/>
        <v>0</v>
      </c>
      <c r="Q103" s="11"/>
      <c r="R103" s="11"/>
    </row>
    <row r="104" spans="1:18" ht="40.5" customHeight="1" x14ac:dyDescent="0.25">
      <c r="A104" s="266"/>
      <c r="B104" s="269"/>
      <c r="C104" s="154" t="s">
        <v>21</v>
      </c>
      <c r="D104" s="87">
        <v>720.22</v>
      </c>
      <c r="E104" s="88">
        <v>1285.5709999999999</v>
      </c>
      <c r="F104" s="88">
        <v>1285.5709999999999</v>
      </c>
      <c r="G104" s="87">
        <v>1117.7426812900001</v>
      </c>
      <c r="H104" s="87">
        <v>1117.7426812900001</v>
      </c>
      <c r="I104" s="87">
        <v>0</v>
      </c>
      <c r="J104" s="87">
        <v>0</v>
      </c>
      <c r="K104" s="87">
        <v>0</v>
      </c>
    </row>
    <row r="105" spans="1:18" ht="21" customHeight="1" x14ac:dyDescent="0.25">
      <c r="A105" s="290" t="s">
        <v>339</v>
      </c>
      <c r="B105" s="267" t="s">
        <v>343</v>
      </c>
      <c r="C105" s="29" t="s">
        <v>59</v>
      </c>
      <c r="D105" s="87">
        <f>D106+D107</f>
        <v>4.2830000000000004</v>
      </c>
      <c r="E105" s="88">
        <f t="shared" ref="E105:K105" si="46">E106+E107</f>
        <v>17.260999999999999</v>
      </c>
      <c r="F105" s="88">
        <f t="shared" si="46"/>
        <v>17.260999999999999</v>
      </c>
      <c r="G105" s="87">
        <f t="shared" si="46"/>
        <v>13.435469489999999</v>
      </c>
      <c r="H105" s="87">
        <f t="shared" si="46"/>
        <v>13.435469489999999</v>
      </c>
      <c r="I105" s="87">
        <f t="shared" si="46"/>
        <v>0</v>
      </c>
      <c r="J105" s="87">
        <f t="shared" si="46"/>
        <v>0</v>
      </c>
      <c r="K105" s="87">
        <f t="shared" si="46"/>
        <v>0</v>
      </c>
    </row>
    <row r="106" spans="1:18" ht="79.5" customHeight="1" x14ac:dyDescent="0.25">
      <c r="A106" s="291"/>
      <c r="B106" s="268"/>
      <c r="C106" s="154" t="s">
        <v>21</v>
      </c>
      <c r="D106" s="87">
        <v>4.2830000000000004</v>
      </c>
      <c r="E106" s="88">
        <v>17.260999999999999</v>
      </c>
      <c r="F106" s="88">
        <v>17.260999999999999</v>
      </c>
      <c r="G106" s="87">
        <v>13.435469489999999</v>
      </c>
      <c r="H106" s="87">
        <v>13.435469489999999</v>
      </c>
      <c r="I106" s="87">
        <v>0</v>
      </c>
      <c r="J106" s="87">
        <v>0</v>
      </c>
      <c r="K106" s="87">
        <v>0</v>
      </c>
    </row>
    <row r="107" spans="1:18" ht="108" customHeight="1" x14ac:dyDescent="0.25">
      <c r="A107" s="292"/>
      <c r="B107" s="269"/>
      <c r="C107" s="154" t="s">
        <v>60</v>
      </c>
      <c r="D107" s="87">
        <v>0</v>
      </c>
      <c r="E107" s="88">
        <v>0</v>
      </c>
      <c r="F107" s="88">
        <v>0</v>
      </c>
      <c r="G107" s="87">
        <v>0</v>
      </c>
      <c r="H107" s="87">
        <v>0</v>
      </c>
      <c r="I107" s="87">
        <v>0</v>
      </c>
      <c r="J107" s="87">
        <v>0</v>
      </c>
      <c r="K107" s="87">
        <v>0</v>
      </c>
    </row>
    <row r="108" spans="1:18" ht="36.75" customHeight="1" x14ac:dyDescent="0.25">
      <c r="A108" s="264" t="s">
        <v>7</v>
      </c>
      <c r="B108" s="267" t="s">
        <v>75</v>
      </c>
      <c r="C108" s="29" t="s">
        <v>59</v>
      </c>
      <c r="D108" s="85">
        <f t="shared" ref="D108:K108" si="47">D109+D110</f>
        <v>1631.136</v>
      </c>
      <c r="E108" s="86">
        <f t="shared" si="47"/>
        <v>2225.2189999999996</v>
      </c>
      <c r="F108" s="86">
        <f t="shared" si="47"/>
        <v>2225.2189999999996</v>
      </c>
      <c r="G108" s="85">
        <f t="shared" si="47"/>
        <v>1768.4239195414905</v>
      </c>
      <c r="H108" s="85">
        <f t="shared" si="47"/>
        <v>1768.4239195414905</v>
      </c>
      <c r="I108" s="85">
        <f t="shared" si="47"/>
        <v>0</v>
      </c>
      <c r="J108" s="85">
        <f t="shared" si="47"/>
        <v>0</v>
      </c>
      <c r="K108" s="85">
        <f t="shared" si="47"/>
        <v>0</v>
      </c>
    </row>
    <row r="109" spans="1:18" ht="81" customHeight="1" x14ac:dyDescent="0.25">
      <c r="A109" s="265"/>
      <c r="B109" s="268"/>
      <c r="C109" s="154" t="s">
        <v>21</v>
      </c>
      <c r="D109" s="83">
        <f>D112+D115+D118+D121+D124</f>
        <v>1631.136</v>
      </c>
      <c r="E109" s="83">
        <f t="shared" ref="E109:K109" si="48">E112+E115+E118+E121+E124</f>
        <v>2225.2189999999996</v>
      </c>
      <c r="F109" s="83">
        <f t="shared" si="48"/>
        <v>2225.2189999999996</v>
      </c>
      <c r="G109" s="83">
        <f t="shared" si="48"/>
        <v>1768.4239195414905</v>
      </c>
      <c r="H109" s="83">
        <f t="shared" si="48"/>
        <v>1768.4239195414905</v>
      </c>
      <c r="I109" s="83">
        <f t="shared" si="48"/>
        <v>0</v>
      </c>
      <c r="J109" s="83">
        <f t="shared" si="48"/>
        <v>0</v>
      </c>
      <c r="K109" s="83">
        <f t="shared" si="48"/>
        <v>0</v>
      </c>
    </row>
    <row r="110" spans="1:18" ht="18.75" x14ac:dyDescent="0.25">
      <c r="A110" s="266"/>
      <c r="B110" s="269"/>
      <c r="C110" s="154" t="s">
        <v>60</v>
      </c>
      <c r="D110" s="83">
        <f>D113+D116+D119+D122</f>
        <v>0</v>
      </c>
      <c r="E110" s="84">
        <f t="shared" ref="E110:K110" si="49">E113+E116+E119+E122</f>
        <v>0</v>
      </c>
      <c r="F110" s="84">
        <f t="shared" si="49"/>
        <v>0</v>
      </c>
      <c r="G110" s="83">
        <f>G113+G116+G119+G122</f>
        <v>0</v>
      </c>
      <c r="H110" s="83">
        <f t="shared" si="49"/>
        <v>0</v>
      </c>
      <c r="I110" s="83">
        <f t="shared" si="49"/>
        <v>0</v>
      </c>
      <c r="J110" s="83">
        <f t="shared" si="49"/>
        <v>0</v>
      </c>
      <c r="K110" s="83">
        <f t="shared" si="49"/>
        <v>0</v>
      </c>
    </row>
    <row r="111" spans="1:18" ht="18.75" x14ac:dyDescent="0.25">
      <c r="A111" s="264" t="s">
        <v>41</v>
      </c>
      <c r="B111" s="267" t="s">
        <v>42</v>
      </c>
      <c r="C111" s="29" t="s">
        <v>59</v>
      </c>
      <c r="D111" s="85">
        <f t="shared" ref="D111:K111" si="50">D112+D113</f>
        <v>31.716000000000001</v>
      </c>
      <c r="E111" s="86">
        <f t="shared" si="50"/>
        <v>100.514</v>
      </c>
      <c r="F111" s="86">
        <f t="shared" si="50"/>
        <v>100.514</v>
      </c>
      <c r="G111" s="85">
        <f>G112+G113</f>
        <v>51.082590209999999</v>
      </c>
      <c r="H111" s="85">
        <f t="shared" si="50"/>
        <v>51.082590209999999</v>
      </c>
      <c r="I111" s="85">
        <f t="shared" si="50"/>
        <v>0</v>
      </c>
      <c r="J111" s="85">
        <f t="shared" si="50"/>
        <v>0</v>
      </c>
      <c r="K111" s="85">
        <f t="shared" si="50"/>
        <v>0</v>
      </c>
      <c r="P111" s="139"/>
      <c r="Q111" s="11"/>
    </row>
    <row r="112" spans="1:18" ht="15.75" customHeight="1" x14ac:dyDescent="0.25">
      <c r="A112" s="265"/>
      <c r="B112" s="268"/>
      <c r="C112" s="154" t="s">
        <v>21</v>
      </c>
      <c r="D112" s="87">
        <v>31.716000000000001</v>
      </c>
      <c r="E112" s="88">
        <v>100.514</v>
      </c>
      <c r="F112" s="88">
        <v>100.514</v>
      </c>
      <c r="G112" s="87">
        <v>51.082590209999999</v>
      </c>
      <c r="H112" s="87">
        <v>51.082590209999999</v>
      </c>
      <c r="I112" s="87">
        <v>0</v>
      </c>
      <c r="J112" s="87">
        <v>0</v>
      </c>
      <c r="K112" s="87">
        <v>0</v>
      </c>
    </row>
    <row r="113" spans="1:17" ht="47.25" customHeight="1" x14ac:dyDescent="0.25">
      <c r="A113" s="266"/>
      <c r="B113" s="269"/>
      <c r="C113" s="154" t="s">
        <v>60</v>
      </c>
      <c r="D113" s="87">
        <v>0</v>
      </c>
      <c r="E113" s="88">
        <v>0</v>
      </c>
      <c r="F113" s="88">
        <v>0</v>
      </c>
      <c r="G113" s="87">
        <v>0</v>
      </c>
      <c r="H113" s="87">
        <v>0</v>
      </c>
      <c r="I113" s="87">
        <v>0</v>
      </c>
      <c r="J113" s="87">
        <v>0</v>
      </c>
      <c r="K113" s="87">
        <v>0</v>
      </c>
    </row>
    <row r="114" spans="1:17" ht="18.75" x14ac:dyDescent="0.25">
      <c r="A114" s="283" t="s">
        <v>43</v>
      </c>
      <c r="B114" s="286" t="s">
        <v>44</v>
      </c>
      <c r="C114" s="29" t="s">
        <v>59</v>
      </c>
      <c r="D114" s="85">
        <f t="shared" ref="D114:K114" si="51">D115+D116</f>
        <v>5.6870000000000003</v>
      </c>
      <c r="E114" s="85">
        <f t="shared" si="51"/>
        <v>0</v>
      </c>
      <c r="F114" s="85">
        <f t="shared" si="51"/>
        <v>0</v>
      </c>
      <c r="G114" s="85">
        <f t="shared" si="51"/>
        <v>0</v>
      </c>
      <c r="H114" s="85">
        <f t="shared" si="51"/>
        <v>0</v>
      </c>
      <c r="I114" s="85">
        <f t="shared" si="51"/>
        <v>0</v>
      </c>
      <c r="J114" s="85">
        <f t="shared" si="51"/>
        <v>0</v>
      </c>
      <c r="K114" s="85">
        <f t="shared" si="51"/>
        <v>0</v>
      </c>
    </row>
    <row r="115" spans="1:17" ht="15.75" customHeight="1" x14ac:dyDescent="0.25">
      <c r="A115" s="284"/>
      <c r="B115" s="287"/>
      <c r="C115" s="162" t="s">
        <v>21</v>
      </c>
      <c r="D115" s="87">
        <v>5.6870000000000003</v>
      </c>
      <c r="E115" s="87">
        <v>0</v>
      </c>
      <c r="F115" s="87"/>
      <c r="G115" s="87"/>
      <c r="H115" s="87"/>
      <c r="I115" s="87">
        <v>0</v>
      </c>
      <c r="J115" s="87">
        <v>0</v>
      </c>
      <c r="K115" s="87">
        <v>0</v>
      </c>
    </row>
    <row r="116" spans="1:17" ht="35.25" customHeight="1" x14ac:dyDescent="0.25">
      <c r="A116" s="285"/>
      <c r="B116" s="288"/>
      <c r="C116" s="162" t="s">
        <v>60</v>
      </c>
      <c r="D116" s="87">
        <v>0</v>
      </c>
      <c r="E116" s="87">
        <v>0</v>
      </c>
      <c r="F116" s="87">
        <v>0</v>
      </c>
      <c r="G116" s="87">
        <v>0</v>
      </c>
      <c r="H116" s="87">
        <v>0</v>
      </c>
      <c r="I116" s="87">
        <v>0</v>
      </c>
      <c r="J116" s="87">
        <v>0</v>
      </c>
      <c r="K116" s="87">
        <v>0</v>
      </c>
    </row>
    <row r="117" spans="1:17" ht="76.5" customHeight="1" x14ac:dyDescent="0.25">
      <c r="A117" s="264" t="s">
        <v>45</v>
      </c>
      <c r="B117" s="267" t="s">
        <v>46</v>
      </c>
      <c r="C117" s="29" t="s">
        <v>59</v>
      </c>
      <c r="D117" s="85">
        <f t="shared" ref="D117:K117" si="52">D118+D119</f>
        <v>1364.4970000000001</v>
      </c>
      <c r="E117" s="85">
        <f t="shared" si="52"/>
        <v>1996.57</v>
      </c>
      <c r="F117" s="85">
        <f t="shared" si="52"/>
        <v>1996.57</v>
      </c>
      <c r="G117" s="85">
        <f>G118+G119</f>
        <v>1593.0681259</v>
      </c>
      <c r="H117" s="85">
        <f t="shared" si="52"/>
        <v>1593.0681259</v>
      </c>
      <c r="I117" s="85">
        <f t="shared" si="52"/>
        <v>0</v>
      </c>
      <c r="J117" s="85">
        <f t="shared" si="52"/>
        <v>0</v>
      </c>
      <c r="K117" s="85">
        <f t="shared" si="52"/>
        <v>0</v>
      </c>
    </row>
    <row r="118" spans="1:17" ht="15.75" customHeight="1" x14ac:dyDescent="0.25">
      <c r="A118" s="265"/>
      <c r="B118" s="268"/>
      <c r="C118" s="162" t="s">
        <v>21</v>
      </c>
      <c r="D118" s="87">
        <v>1364.4970000000001</v>
      </c>
      <c r="E118" s="87">
        <v>1996.57</v>
      </c>
      <c r="F118" s="87">
        <v>1996.57</v>
      </c>
      <c r="G118" s="87">
        <v>1593.0681259</v>
      </c>
      <c r="H118" s="87">
        <v>1593.0681259</v>
      </c>
      <c r="I118" s="87">
        <v>0</v>
      </c>
      <c r="J118" s="87">
        <v>0</v>
      </c>
      <c r="K118" s="87">
        <v>0</v>
      </c>
    </row>
    <row r="119" spans="1:17" ht="18.75" x14ac:dyDescent="0.25">
      <c r="A119" s="266"/>
      <c r="B119" s="269"/>
      <c r="C119" s="154" t="s">
        <v>60</v>
      </c>
      <c r="D119" s="87">
        <v>0</v>
      </c>
      <c r="E119" s="88">
        <v>0</v>
      </c>
      <c r="F119" s="88">
        <v>0</v>
      </c>
      <c r="G119" s="87">
        <v>0</v>
      </c>
      <c r="H119" s="87">
        <v>0</v>
      </c>
      <c r="I119" s="87">
        <v>0</v>
      </c>
      <c r="J119" s="87">
        <v>0</v>
      </c>
      <c r="K119" s="87">
        <v>0</v>
      </c>
    </row>
    <row r="120" spans="1:17" ht="60.75" customHeight="1" x14ac:dyDescent="0.25">
      <c r="A120" s="264" t="s">
        <v>47</v>
      </c>
      <c r="B120" s="267" t="s">
        <v>66</v>
      </c>
      <c r="C120" s="29" t="s">
        <v>59</v>
      </c>
      <c r="D120" s="85">
        <f t="shared" ref="D120:K120" si="53">D121+D122</f>
        <v>122.571</v>
      </c>
      <c r="E120" s="86">
        <f t="shared" si="53"/>
        <v>21.47</v>
      </c>
      <c r="F120" s="86">
        <f t="shared" si="53"/>
        <v>21.47</v>
      </c>
      <c r="G120" s="85">
        <f>G121+G122</f>
        <v>17.607883431490233</v>
      </c>
      <c r="H120" s="85">
        <f t="shared" si="53"/>
        <v>17.607883431490233</v>
      </c>
      <c r="I120" s="85">
        <f t="shared" si="53"/>
        <v>0</v>
      </c>
      <c r="J120" s="85">
        <f t="shared" si="53"/>
        <v>0</v>
      </c>
      <c r="K120" s="85">
        <f t="shared" si="53"/>
        <v>0</v>
      </c>
    </row>
    <row r="121" spans="1:17" ht="77.25" customHeight="1" x14ac:dyDescent="0.25">
      <c r="A121" s="265"/>
      <c r="B121" s="268"/>
      <c r="C121" s="154" t="s">
        <v>21</v>
      </c>
      <c r="D121" s="87">
        <v>122.571</v>
      </c>
      <c r="E121" s="88">
        <v>21.47</v>
      </c>
      <c r="F121" s="88">
        <v>21.47</v>
      </c>
      <c r="G121" s="87">
        <v>17.607883431490233</v>
      </c>
      <c r="H121" s="87">
        <v>17.607883431490233</v>
      </c>
      <c r="I121" s="87">
        <v>0</v>
      </c>
      <c r="J121" s="87">
        <v>0</v>
      </c>
      <c r="K121" s="87">
        <v>0</v>
      </c>
    </row>
    <row r="122" spans="1:17" ht="18.75" x14ac:dyDescent="0.25">
      <c r="A122" s="266"/>
      <c r="B122" s="269"/>
      <c r="C122" s="154" t="s">
        <v>60</v>
      </c>
      <c r="D122" s="87">
        <v>0</v>
      </c>
      <c r="E122" s="88">
        <v>0</v>
      </c>
      <c r="F122" s="88">
        <v>0</v>
      </c>
      <c r="G122" s="87">
        <v>0</v>
      </c>
      <c r="H122" s="87">
        <v>0</v>
      </c>
      <c r="I122" s="87">
        <v>0</v>
      </c>
      <c r="J122" s="87">
        <v>0</v>
      </c>
      <c r="K122" s="87">
        <v>0</v>
      </c>
    </row>
    <row r="123" spans="1:17" ht="42" customHeight="1" x14ac:dyDescent="0.25">
      <c r="A123" s="289" t="s">
        <v>334</v>
      </c>
      <c r="B123" s="267" t="s">
        <v>335</v>
      </c>
      <c r="C123" s="29" t="s">
        <v>59</v>
      </c>
      <c r="D123" s="87">
        <f>D124</f>
        <v>106.66500000000001</v>
      </c>
      <c r="E123" s="88">
        <f>E124</f>
        <v>106.66500000000001</v>
      </c>
      <c r="F123" s="88">
        <f t="shared" ref="F123:K123" si="54">F124</f>
        <v>106.66500000000001</v>
      </c>
      <c r="G123" s="87">
        <f t="shared" si="54"/>
        <v>106.66531999999999</v>
      </c>
      <c r="H123" s="87">
        <f t="shared" si="54"/>
        <v>106.66531999999999</v>
      </c>
      <c r="I123" s="87">
        <f t="shared" si="54"/>
        <v>0</v>
      </c>
      <c r="J123" s="87">
        <f t="shared" si="54"/>
        <v>0</v>
      </c>
      <c r="K123" s="87">
        <f t="shared" si="54"/>
        <v>0</v>
      </c>
    </row>
    <row r="124" spans="1:17" ht="36" customHeight="1" x14ac:dyDescent="0.25">
      <c r="A124" s="266"/>
      <c r="B124" s="269"/>
      <c r="C124" s="154" t="s">
        <v>21</v>
      </c>
      <c r="D124" s="87">
        <v>106.66500000000001</v>
      </c>
      <c r="E124" s="88">
        <v>106.66500000000001</v>
      </c>
      <c r="F124" s="88">
        <v>106.66500000000001</v>
      </c>
      <c r="G124" s="87">
        <v>106.66531999999999</v>
      </c>
      <c r="H124" s="87">
        <v>106.66531999999999</v>
      </c>
      <c r="I124" s="87">
        <v>0</v>
      </c>
      <c r="J124" s="87">
        <v>0</v>
      </c>
      <c r="K124" s="87">
        <v>0</v>
      </c>
    </row>
    <row r="125" spans="1:17" ht="75.75" customHeight="1" x14ac:dyDescent="0.25">
      <c r="A125" s="151" t="s">
        <v>12</v>
      </c>
      <c r="B125" s="152" t="s">
        <v>359</v>
      </c>
      <c r="C125" s="154" t="s">
        <v>21</v>
      </c>
      <c r="D125" s="87">
        <v>0</v>
      </c>
      <c r="E125" s="88">
        <v>0</v>
      </c>
      <c r="F125" s="88">
        <v>0</v>
      </c>
      <c r="G125" s="87">
        <v>0</v>
      </c>
      <c r="H125" s="87">
        <v>0</v>
      </c>
      <c r="I125" s="87">
        <v>0</v>
      </c>
      <c r="J125" s="87">
        <v>0</v>
      </c>
      <c r="K125" s="87">
        <v>0</v>
      </c>
    </row>
    <row r="126" spans="1:17" ht="33.75" customHeight="1" x14ac:dyDescent="0.25">
      <c r="A126" s="293" t="s">
        <v>11</v>
      </c>
      <c r="B126" s="267" t="s">
        <v>516</v>
      </c>
      <c r="C126" s="33" t="s">
        <v>59</v>
      </c>
      <c r="D126" s="90">
        <f>D127</f>
        <v>0</v>
      </c>
      <c r="E126" s="91">
        <f>E127</f>
        <v>0</v>
      </c>
      <c r="F126" s="88">
        <v>0</v>
      </c>
      <c r="G126" s="87">
        <v>0</v>
      </c>
      <c r="H126" s="87">
        <v>0</v>
      </c>
      <c r="I126" s="87">
        <v>0</v>
      </c>
      <c r="J126" s="87">
        <v>0</v>
      </c>
      <c r="K126" s="87">
        <v>0</v>
      </c>
      <c r="Q126" s="11"/>
    </row>
    <row r="127" spans="1:17" ht="66.75" customHeight="1" x14ac:dyDescent="0.25">
      <c r="A127" s="294"/>
      <c r="B127" s="269"/>
      <c r="C127" s="154" t="s">
        <v>285</v>
      </c>
      <c r="D127" s="87">
        <v>0</v>
      </c>
      <c r="E127" s="88">
        <v>0</v>
      </c>
      <c r="F127" s="88">
        <v>0</v>
      </c>
      <c r="G127" s="87">
        <v>0</v>
      </c>
      <c r="H127" s="87">
        <v>0</v>
      </c>
      <c r="I127" s="87">
        <v>0</v>
      </c>
      <c r="J127" s="87">
        <v>0</v>
      </c>
      <c r="K127" s="87">
        <v>0</v>
      </c>
      <c r="Q127" s="11"/>
    </row>
    <row r="128" spans="1:17" ht="32.25" customHeight="1" x14ac:dyDescent="0.25">
      <c r="A128" s="264" t="s">
        <v>13</v>
      </c>
      <c r="B128" s="267" t="s">
        <v>293</v>
      </c>
      <c r="C128" s="29" t="s">
        <v>59</v>
      </c>
      <c r="D128" s="85">
        <f>D129+D130</f>
        <v>20</v>
      </c>
      <c r="E128" s="86">
        <f t="shared" ref="E128:K128" si="55">E129+E130</f>
        <v>62.731000000000002</v>
      </c>
      <c r="F128" s="86">
        <f t="shared" si="55"/>
        <v>50.065620000000003</v>
      </c>
      <c r="G128" s="85">
        <f t="shared" si="55"/>
        <v>17.088085750000001</v>
      </c>
      <c r="H128" s="85">
        <f t="shared" si="55"/>
        <v>17.088085750000001</v>
      </c>
      <c r="I128" s="85">
        <f t="shared" si="55"/>
        <v>0</v>
      </c>
      <c r="J128" s="85">
        <f t="shared" si="55"/>
        <v>0</v>
      </c>
      <c r="K128" s="85">
        <f t="shared" si="55"/>
        <v>0</v>
      </c>
      <c r="Q128" s="11"/>
    </row>
    <row r="129" spans="1:25" ht="161.25" customHeight="1" x14ac:dyDescent="0.25">
      <c r="A129" s="265"/>
      <c r="B129" s="268"/>
      <c r="C129" s="154" t="s">
        <v>21</v>
      </c>
      <c r="D129" s="83">
        <v>20</v>
      </c>
      <c r="E129" s="84">
        <v>62.731000000000002</v>
      </c>
      <c r="F129" s="84">
        <v>50.065620000000003</v>
      </c>
      <c r="G129" s="83">
        <v>17.088085750000001</v>
      </c>
      <c r="H129" s="83">
        <v>17.088085750000001</v>
      </c>
      <c r="I129" s="83">
        <v>0</v>
      </c>
      <c r="J129" s="83">
        <v>0</v>
      </c>
      <c r="K129" s="83">
        <v>0</v>
      </c>
      <c r="Q129" s="11"/>
    </row>
    <row r="130" spans="1:25" ht="23.25" customHeight="1" x14ac:dyDescent="0.25">
      <c r="A130" s="266"/>
      <c r="B130" s="269"/>
      <c r="C130" s="154" t="s">
        <v>60</v>
      </c>
      <c r="D130" s="83">
        <v>0</v>
      </c>
      <c r="E130" s="84">
        <v>0</v>
      </c>
      <c r="F130" s="84">
        <v>0</v>
      </c>
      <c r="G130" s="83">
        <v>0</v>
      </c>
      <c r="H130" s="83">
        <v>0</v>
      </c>
      <c r="I130" s="83">
        <v>0</v>
      </c>
      <c r="J130" s="83">
        <v>0</v>
      </c>
      <c r="K130" s="83">
        <v>0</v>
      </c>
      <c r="Q130" s="11"/>
    </row>
    <row r="131" spans="1:25" s="21" customFormat="1" ht="19.5" customHeight="1" x14ac:dyDescent="0.25">
      <c r="A131" s="264" t="s">
        <v>179</v>
      </c>
      <c r="B131" s="267" t="s">
        <v>344</v>
      </c>
      <c r="C131" s="29" t="s">
        <v>59</v>
      </c>
      <c r="D131" s="92">
        <f t="shared" ref="D131:K131" si="56">D132</f>
        <v>12.41</v>
      </c>
      <c r="E131" s="92">
        <f t="shared" si="56"/>
        <v>24.744</v>
      </c>
      <c r="F131" s="92">
        <f t="shared" si="56"/>
        <v>24.744</v>
      </c>
      <c r="G131" s="92">
        <f t="shared" si="56"/>
        <v>2.0938104900000001</v>
      </c>
      <c r="H131" s="92">
        <f t="shared" si="56"/>
        <v>2.0938104900000001</v>
      </c>
      <c r="I131" s="92">
        <f t="shared" si="56"/>
        <v>0</v>
      </c>
      <c r="J131" s="92">
        <f t="shared" si="56"/>
        <v>0</v>
      </c>
      <c r="K131" s="92">
        <f t="shared" si="56"/>
        <v>0</v>
      </c>
    </row>
    <row r="132" spans="1:25" s="21" customFormat="1" ht="81" customHeight="1" x14ac:dyDescent="0.25">
      <c r="A132" s="266"/>
      <c r="B132" s="269"/>
      <c r="C132" s="154" t="s">
        <v>21</v>
      </c>
      <c r="D132" s="87">
        <f>D134</f>
        <v>12.41</v>
      </c>
      <c r="E132" s="88">
        <f t="shared" ref="E132:K132" si="57">E134</f>
        <v>24.744</v>
      </c>
      <c r="F132" s="88">
        <f t="shared" si="57"/>
        <v>24.744</v>
      </c>
      <c r="G132" s="87">
        <f t="shared" si="57"/>
        <v>2.0938104900000001</v>
      </c>
      <c r="H132" s="87">
        <f t="shared" si="57"/>
        <v>2.0938104900000001</v>
      </c>
      <c r="I132" s="87">
        <f t="shared" si="57"/>
        <v>0</v>
      </c>
      <c r="J132" s="87">
        <f t="shared" si="57"/>
        <v>0</v>
      </c>
      <c r="K132" s="87">
        <f t="shared" si="57"/>
        <v>0</v>
      </c>
      <c r="L132" s="295"/>
      <c r="M132" s="296"/>
      <c r="N132" s="296"/>
      <c r="O132" s="296"/>
      <c r="Q132" s="20"/>
    </row>
    <row r="133" spans="1:25" s="21" customFormat="1" ht="27" customHeight="1" x14ac:dyDescent="0.25">
      <c r="A133" s="264" t="s">
        <v>108</v>
      </c>
      <c r="B133" s="267" t="s">
        <v>345</v>
      </c>
      <c r="C133" s="29" t="s">
        <v>59</v>
      </c>
      <c r="D133" s="90">
        <f>D134</f>
        <v>12.41</v>
      </c>
      <c r="E133" s="91">
        <f t="shared" ref="E133:K133" si="58">E134</f>
        <v>24.744</v>
      </c>
      <c r="F133" s="91">
        <f t="shared" si="58"/>
        <v>24.744</v>
      </c>
      <c r="G133" s="90">
        <f t="shared" si="58"/>
        <v>2.0938104900000001</v>
      </c>
      <c r="H133" s="90">
        <f t="shared" si="58"/>
        <v>2.0938104900000001</v>
      </c>
      <c r="I133" s="90">
        <f t="shared" si="58"/>
        <v>0</v>
      </c>
      <c r="J133" s="90">
        <f t="shared" si="58"/>
        <v>0</v>
      </c>
      <c r="K133" s="90">
        <f t="shared" si="58"/>
        <v>0</v>
      </c>
      <c r="L133" s="150"/>
      <c r="M133" s="150"/>
      <c r="N133" s="150"/>
      <c r="O133" s="150"/>
      <c r="Q133" s="20"/>
    </row>
    <row r="134" spans="1:25" s="21" customFormat="1" ht="84.75" customHeight="1" x14ac:dyDescent="0.25">
      <c r="A134" s="266"/>
      <c r="B134" s="269"/>
      <c r="C134" s="154" t="s">
        <v>21</v>
      </c>
      <c r="D134" s="87">
        <f>D136</f>
        <v>12.41</v>
      </c>
      <c r="E134" s="88">
        <f>E136</f>
        <v>24.744</v>
      </c>
      <c r="F134" s="88">
        <f>F136</f>
        <v>24.744</v>
      </c>
      <c r="G134" s="87">
        <f t="shared" ref="G134:K134" si="59">G136</f>
        <v>2.0938104900000001</v>
      </c>
      <c r="H134" s="87">
        <f t="shared" si="59"/>
        <v>2.0938104900000001</v>
      </c>
      <c r="I134" s="87">
        <f t="shared" si="59"/>
        <v>0</v>
      </c>
      <c r="J134" s="87">
        <f t="shared" si="59"/>
        <v>0</v>
      </c>
      <c r="K134" s="87">
        <f t="shared" si="59"/>
        <v>0</v>
      </c>
      <c r="L134" s="150"/>
      <c r="M134" s="150"/>
      <c r="N134" s="150"/>
      <c r="O134" s="150"/>
      <c r="Q134" s="20"/>
      <c r="T134" s="164"/>
      <c r="U134" s="164"/>
      <c r="V134" s="165"/>
      <c r="W134" s="166"/>
      <c r="X134" s="167"/>
      <c r="Y134" s="164"/>
    </row>
    <row r="135" spans="1:25" s="21" customFormat="1" ht="38.25" customHeight="1" x14ac:dyDescent="0.25">
      <c r="A135" s="264" t="s">
        <v>180</v>
      </c>
      <c r="B135" s="297" t="s">
        <v>112</v>
      </c>
      <c r="C135" s="29" t="s">
        <v>59</v>
      </c>
      <c r="D135" s="90">
        <f>D136</f>
        <v>12.41</v>
      </c>
      <c r="E135" s="91">
        <f t="shared" ref="E135:K135" si="60">E136</f>
        <v>24.744</v>
      </c>
      <c r="F135" s="91">
        <f t="shared" si="60"/>
        <v>24.744</v>
      </c>
      <c r="G135" s="91">
        <f t="shared" si="60"/>
        <v>2.0938104900000001</v>
      </c>
      <c r="H135" s="91">
        <f t="shared" si="60"/>
        <v>2.0938104900000001</v>
      </c>
      <c r="I135" s="91">
        <f t="shared" si="60"/>
        <v>0</v>
      </c>
      <c r="J135" s="91">
        <f t="shared" si="60"/>
        <v>0</v>
      </c>
      <c r="K135" s="91">
        <f t="shared" si="60"/>
        <v>0</v>
      </c>
      <c r="L135" s="150"/>
      <c r="M135" s="150"/>
      <c r="N135" s="150"/>
      <c r="O135" s="150"/>
      <c r="Q135" s="20"/>
      <c r="T135" s="164"/>
      <c r="U135" s="164"/>
      <c r="V135" s="165"/>
      <c r="W135" s="166"/>
      <c r="X135" s="168"/>
      <c r="Y135" s="164"/>
    </row>
    <row r="136" spans="1:25" s="21" customFormat="1" ht="81" customHeight="1" x14ac:dyDescent="0.25">
      <c r="A136" s="266"/>
      <c r="B136" s="298"/>
      <c r="C136" s="154" t="s">
        <v>21</v>
      </c>
      <c r="D136" s="87">
        <v>12.41</v>
      </c>
      <c r="E136" s="88">
        <v>24.744</v>
      </c>
      <c r="F136" s="88">
        <v>24.744</v>
      </c>
      <c r="G136" s="87">
        <v>2.0938104900000001</v>
      </c>
      <c r="H136" s="87">
        <v>2.0938104900000001</v>
      </c>
      <c r="I136" s="87">
        <v>0</v>
      </c>
      <c r="J136" s="87">
        <v>0</v>
      </c>
      <c r="K136" s="87">
        <v>0</v>
      </c>
      <c r="L136" s="150"/>
      <c r="M136" s="150"/>
      <c r="N136" s="150"/>
      <c r="O136" s="150"/>
      <c r="Q136" s="20"/>
      <c r="T136" s="164"/>
      <c r="U136" s="164"/>
      <c r="V136" s="165"/>
      <c r="W136" s="166"/>
      <c r="X136" s="168"/>
      <c r="Y136" s="164"/>
    </row>
    <row r="137" spans="1:25" s="21" customFormat="1" ht="39.75" customHeight="1" x14ac:dyDescent="0.25">
      <c r="A137" s="264" t="s">
        <v>14</v>
      </c>
      <c r="B137" s="267" t="s">
        <v>267</v>
      </c>
      <c r="C137" s="29" t="s">
        <v>59</v>
      </c>
      <c r="D137" s="160">
        <f>D138+D139</f>
        <v>2130.4920000000002</v>
      </c>
      <c r="E137" s="160">
        <f t="shared" ref="E137:K137" si="61">E138+E139</f>
        <v>3056.4169999999999</v>
      </c>
      <c r="F137" s="160">
        <f t="shared" si="61"/>
        <v>3056.4169999999999</v>
      </c>
      <c r="G137" s="160">
        <f>G138+G139</f>
        <v>1463.3641172099999</v>
      </c>
      <c r="H137" s="160">
        <f t="shared" si="61"/>
        <v>1462.2311741799999</v>
      </c>
      <c r="I137" s="160">
        <f t="shared" si="61"/>
        <v>3350.31</v>
      </c>
      <c r="J137" s="160">
        <f t="shared" si="61"/>
        <v>6</v>
      </c>
      <c r="K137" s="160">
        <f t="shared" si="61"/>
        <v>3350.31</v>
      </c>
      <c r="L137" s="150"/>
      <c r="M137" s="150"/>
      <c r="N137" s="150"/>
      <c r="O137" s="150"/>
      <c r="Q137" s="20"/>
    </row>
    <row r="138" spans="1:25" s="21" customFormat="1" ht="81" customHeight="1" x14ac:dyDescent="0.25">
      <c r="A138" s="265"/>
      <c r="B138" s="268"/>
      <c r="C138" s="154" t="s">
        <v>21</v>
      </c>
      <c r="D138" s="87">
        <v>2130.4920000000002</v>
      </c>
      <c r="E138" s="88">
        <v>3056.4169999999999</v>
      </c>
      <c r="F138" s="88">
        <v>3056.4169999999999</v>
      </c>
      <c r="G138" s="87">
        <v>1463.3641172099999</v>
      </c>
      <c r="H138" s="87">
        <v>1462.2311741799999</v>
      </c>
      <c r="I138" s="87">
        <v>3350.31</v>
      </c>
      <c r="J138" s="87">
        <v>6</v>
      </c>
      <c r="K138" s="87">
        <v>3350.31</v>
      </c>
      <c r="L138" s="150"/>
      <c r="M138" s="150"/>
      <c r="N138" s="150"/>
      <c r="O138" s="150"/>
      <c r="Q138" s="20"/>
    </row>
    <row r="139" spans="1:25" s="21" customFormat="1" ht="28.5" customHeight="1" x14ac:dyDescent="0.25">
      <c r="A139" s="266"/>
      <c r="B139" s="269"/>
      <c r="C139" s="154" t="s">
        <v>60</v>
      </c>
      <c r="D139" s="87">
        <v>0</v>
      </c>
      <c r="E139" s="88">
        <v>0</v>
      </c>
      <c r="F139" s="88">
        <v>0</v>
      </c>
      <c r="G139" s="87">
        <v>0</v>
      </c>
      <c r="H139" s="87">
        <v>0</v>
      </c>
      <c r="I139" s="87">
        <v>0</v>
      </c>
      <c r="J139" s="87">
        <v>0</v>
      </c>
      <c r="K139" s="87">
        <v>0</v>
      </c>
      <c r="L139" s="150"/>
      <c r="M139" s="150"/>
      <c r="N139" s="150"/>
      <c r="O139" s="150"/>
      <c r="Q139" s="20"/>
    </row>
    <row r="140" spans="1:25" s="21" customFormat="1" ht="33" customHeight="1" x14ac:dyDescent="0.25">
      <c r="A140" s="264" t="s">
        <v>372</v>
      </c>
      <c r="B140" s="267" t="s">
        <v>294</v>
      </c>
      <c r="C140" s="29" t="s">
        <v>59</v>
      </c>
      <c r="D140" s="160">
        <f>D141</f>
        <v>0</v>
      </c>
      <c r="E140" s="160">
        <f t="shared" ref="E140:K140" si="62">E141</f>
        <v>0.55300000000000005</v>
      </c>
      <c r="F140" s="160">
        <f t="shared" si="62"/>
        <v>16.172999999999998</v>
      </c>
      <c r="G140" s="160">
        <f t="shared" si="62"/>
        <v>0</v>
      </c>
      <c r="H140" s="160">
        <f t="shared" si="62"/>
        <v>0</v>
      </c>
      <c r="I140" s="160">
        <f t="shared" si="62"/>
        <v>0</v>
      </c>
      <c r="J140" s="160">
        <f t="shared" si="62"/>
        <v>0</v>
      </c>
      <c r="K140" s="160">
        <f t="shared" si="62"/>
        <v>0</v>
      </c>
      <c r="L140" s="150"/>
      <c r="M140" s="150"/>
      <c r="N140" s="150"/>
      <c r="O140" s="150"/>
      <c r="Q140" s="20"/>
    </row>
    <row r="141" spans="1:25" s="21" customFormat="1" ht="80.25" customHeight="1" x14ac:dyDescent="0.25">
      <c r="A141" s="265"/>
      <c r="B141" s="268"/>
      <c r="C141" s="154" t="s">
        <v>21</v>
      </c>
      <c r="D141" s="83">
        <v>0</v>
      </c>
      <c r="E141" s="84">
        <v>0.55300000000000005</v>
      </c>
      <c r="F141" s="84">
        <v>16.172999999999998</v>
      </c>
      <c r="G141" s="83">
        <v>0</v>
      </c>
      <c r="H141" s="83">
        <v>0</v>
      </c>
      <c r="I141" s="83">
        <v>0</v>
      </c>
      <c r="J141" s="83">
        <v>0</v>
      </c>
      <c r="K141" s="83">
        <v>0</v>
      </c>
      <c r="L141" s="150"/>
      <c r="M141" s="150"/>
      <c r="N141" s="150"/>
      <c r="O141" s="150"/>
      <c r="Q141" s="20"/>
    </row>
    <row r="142" spans="1:25" ht="167.25" customHeight="1" x14ac:dyDescent="0.25">
      <c r="A142" s="266"/>
      <c r="B142" s="269"/>
      <c r="C142" s="154" t="s">
        <v>275</v>
      </c>
      <c r="D142" s="83">
        <v>0</v>
      </c>
      <c r="E142" s="84">
        <v>0</v>
      </c>
      <c r="F142" s="84">
        <v>15.688000000000001</v>
      </c>
      <c r="G142" s="83">
        <v>0</v>
      </c>
      <c r="H142" s="83">
        <v>0</v>
      </c>
      <c r="I142" s="83">
        <v>0</v>
      </c>
      <c r="J142" s="83">
        <v>0</v>
      </c>
      <c r="K142" s="83">
        <v>0</v>
      </c>
    </row>
    <row r="143" spans="1:25" ht="35.25" customHeight="1" x14ac:dyDescent="0.25">
      <c r="A143" s="264" t="s">
        <v>120</v>
      </c>
      <c r="B143" s="267" t="s">
        <v>273</v>
      </c>
      <c r="C143" s="29" t="s">
        <v>59</v>
      </c>
      <c r="D143" s="160">
        <f>D144</f>
        <v>551.54600000000005</v>
      </c>
      <c r="E143" s="160">
        <f t="shared" ref="E143:K143" si="63">E144</f>
        <v>551.54600000000005</v>
      </c>
      <c r="F143" s="160">
        <f t="shared" si="63"/>
        <v>551.54600000000005</v>
      </c>
      <c r="G143" s="160">
        <f t="shared" si="63"/>
        <v>545.89215222999997</v>
      </c>
      <c r="H143" s="160">
        <f t="shared" si="63"/>
        <v>545.89215222999997</v>
      </c>
      <c r="I143" s="161">
        <f t="shared" si="63"/>
        <v>1776.425</v>
      </c>
      <c r="J143" s="161">
        <f t="shared" si="63"/>
        <v>1</v>
      </c>
      <c r="K143" s="161">
        <f t="shared" si="63"/>
        <v>1776.425</v>
      </c>
      <c r="O143" s="138"/>
    </row>
    <row r="144" spans="1:25" ht="15.75" customHeight="1" x14ac:dyDescent="0.25">
      <c r="A144" s="265"/>
      <c r="B144" s="268"/>
      <c r="C144" s="154" t="s">
        <v>21</v>
      </c>
      <c r="D144" s="83">
        <v>551.54600000000005</v>
      </c>
      <c r="E144" s="84">
        <v>551.54600000000005</v>
      </c>
      <c r="F144" s="84">
        <v>551.54600000000005</v>
      </c>
      <c r="G144" s="83">
        <v>545.89215222999997</v>
      </c>
      <c r="H144" s="83">
        <v>545.89215222999997</v>
      </c>
      <c r="I144" s="83">
        <v>1776.425</v>
      </c>
      <c r="J144" s="83">
        <v>1</v>
      </c>
      <c r="K144" s="83">
        <v>1776.425</v>
      </c>
    </row>
    <row r="145" spans="1:15" ht="187.5" x14ac:dyDescent="0.25">
      <c r="A145" s="266"/>
      <c r="B145" s="269"/>
      <c r="C145" s="154" t="s">
        <v>275</v>
      </c>
      <c r="D145" s="83">
        <v>535</v>
      </c>
      <c r="E145" s="84">
        <v>535</v>
      </c>
      <c r="F145" s="84">
        <v>535</v>
      </c>
      <c r="G145" s="83">
        <v>529.51537973999996</v>
      </c>
      <c r="H145" s="83">
        <v>529.51537973999996</v>
      </c>
      <c r="I145" s="83">
        <v>1535.4380000000001</v>
      </c>
      <c r="J145" s="83">
        <v>1</v>
      </c>
      <c r="K145" s="83">
        <v>1535.4380000000001</v>
      </c>
    </row>
    <row r="146" spans="1:15" ht="85.5" customHeight="1" x14ac:dyDescent="0.25">
      <c r="A146" s="55"/>
      <c r="B146" s="55"/>
      <c r="C146" s="55"/>
      <c r="D146" s="78"/>
      <c r="E146" s="55"/>
      <c r="F146" s="55"/>
      <c r="G146" s="55"/>
      <c r="H146" s="55"/>
      <c r="I146" s="55"/>
      <c r="J146" s="55"/>
      <c r="K146" s="55"/>
      <c r="L146" s="279"/>
      <c r="M146" s="280"/>
      <c r="N146" s="280"/>
      <c r="O146" s="280"/>
    </row>
    <row r="147" spans="1:15" ht="156.75" customHeight="1" x14ac:dyDescent="0.25">
      <c r="A147" s="55"/>
      <c r="B147" s="55"/>
      <c r="C147" s="55"/>
      <c r="D147" s="78"/>
      <c r="E147" s="55"/>
      <c r="F147" s="55"/>
      <c r="G147" s="55"/>
      <c r="H147" s="55"/>
      <c r="I147" s="55"/>
      <c r="J147" s="55"/>
      <c r="K147" s="55"/>
    </row>
    <row r="148" spans="1:15" ht="156" customHeight="1" x14ac:dyDescent="0.25">
      <c r="A148" s="55"/>
      <c r="B148" s="55"/>
      <c r="C148" s="55"/>
      <c r="D148" s="78"/>
      <c r="E148" s="55"/>
      <c r="F148" s="55"/>
      <c r="G148" s="55"/>
      <c r="H148" s="55"/>
      <c r="I148" s="55"/>
      <c r="J148" s="55"/>
      <c r="K148" s="55"/>
    </row>
    <row r="149" spans="1:15" ht="75" customHeight="1" x14ac:dyDescent="0.25">
      <c r="A149" s="55"/>
      <c r="B149" s="55"/>
      <c r="C149" s="55"/>
      <c r="D149" s="78"/>
      <c r="E149" s="55"/>
      <c r="F149" s="55"/>
      <c r="G149" s="55"/>
      <c r="H149" s="55"/>
      <c r="I149" s="55"/>
      <c r="J149" s="55"/>
      <c r="K149" s="55"/>
      <c r="L149" s="279"/>
      <c r="M149" s="280"/>
      <c r="N149" s="280"/>
      <c r="O149" s="280"/>
    </row>
    <row r="150" spans="1:15" ht="160.5" customHeight="1" x14ac:dyDescent="0.25">
      <c r="A150" s="93"/>
      <c r="B150" s="93"/>
      <c r="C150" s="93"/>
      <c r="D150" s="94"/>
      <c r="E150" s="93"/>
      <c r="F150" s="93"/>
      <c r="G150" s="93"/>
      <c r="H150" s="93"/>
      <c r="I150" s="93"/>
      <c r="J150" s="93"/>
      <c r="K150" s="93"/>
    </row>
    <row r="151" spans="1:15" ht="15.75" customHeight="1" x14ac:dyDescent="0.25">
      <c r="A151" s="93"/>
      <c r="B151" s="93"/>
      <c r="C151" s="93"/>
      <c r="D151" s="94"/>
      <c r="E151" s="93"/>
      <c r="F151" s="93"/>
      <c r="G151" s="93"/>
      <c r="H151" s="93"/>
      <c r="I151" s="93"/>
      <c r="J151" s="93"/>
      <c r="K151" s="93"/>
    </row>
    <row r="152" spans="1:15" x14ac:dyDescent="0.25">
      <c r="A152" s="93"/>
      <c r="B152" s="93"/>
      <c r="C152" s="93"/>
      <c r="D152" s="94"/>
      <c r="E152" s="93"/>
      <c r="F152" s="93"/>
      <c r="G152" s="93"/>
      <c r="H152" s="93"/>
      <c r="I152" s="93"/>
      <c r="J152" s="93"/>
      <c r="K152" s="93"/>
    </row>
    <row r="153" spans="1:15" x14ac:dyDescent="0.25">
      <c r="A153" s="93"/>
      <c r="B153" s="93"/>
      <c r="C153" s="93"/>
      <c r="D153" s="94"/>
      <c r="E153" s="93"/>
      <c r="F153" s="93"/>
      <c r="G153" s="93"/>
      <c r="H153" s="93"/>
      <c r="I153" s="93"/>
      <c r="J153" s="93"/>
      <c r="K153" s="93"/>
    </row>
    <row r="154" spans="1:15" ht="15.75" customHeight="1" x14ac:dyDescent="0.25">
      <c r="A154" s="93"/>
      <c r="B154" s="93"/>
      <c r="C154" s="95"/>
      <c r="D154" s="94"/>
      <c r="E154" s="93"/>
      <c r="F154" s="93"/>
      <c r="G154" s="93"/>
      <c r="H154" s="93"/>
      <c r="I154" s="93"/>
      <c r="J154" s="93"/>
      <c r="K154" s="93"/>
    </row>
    <row r="155" spans="1:15" x14ac:dyDescent="0.25">
      <c r="A155" s="93"/>
      <c r="B155" s="93"/>
      <c r="C155" s="95"/>
      <c r="D155" s="94"/>
      <c r="E155" s="93"/>
      <c r="F155" s="93"/>
      <c r="G155" s="93"/>
      <c r="H155" s="93"/>
      <c r="I155" s="93"/>
      <c r="J155" s="93"/>
      <c r="K155" s="93"/>
    </row>
    <row r="156" spans="1:15" ht="156" customHeight="1" x14ac:dyDescent="0.25">
      <c r="A156" s="93"/>
      <c r="B156" s="96"/>
      <c r="C156" s="95"/>
      <c r="D156" s="94"/>
      <c r="E156" s="93"/>
      <c r="F156" s="93"/>
      <c r="G156" s="93"/>
      <c r="H156" s="93"/>
      <c r="I156" s="93"/>
      <c r="J156" s="93"/>
      <c r="K156" s="93"/>
    </row>
    <row r="157" spans="1:15" ht="15.75" customHeight="1" x14ac:dyDescent="0.25">
      <c r="A157" s="93"/>
      <c r="B157" s="93"/>
      <c r="C157" s="95"/>
      <c r="D157" s="94"/>
      <c r="E157" s="93"/>
      <c r="F157" s="93"/>
      <c r="G157" s="93"/>
      <c r="H157" s="93"/>
      <c r="I157" s="93"/>
      <c r="J157" s="93"/>
      <c r="K157" s="93"/>
    </row>
    <row r="158" spans="1:15" x14ac:dyDescent="0.25">
      <c r="A158" s="93"/>
      <c r="B158" s="93"/>
      <c r="C158" s="95"/>
      <c r="D158" s="94"/>
      <c r="E158" s="93"/>
      <c r="F158" s="93"/>
      <c r="G158" s="93"/>
      <c r="H158" s="93"/>
      <c r="I158" s="93"/>
      <c r="J158" s="93"/>
      <c r="K158" s="93"/>
    </row>
    <row r="159" spans="1:15" ht="149.25" customHeight="1" x14ac:dyDescent="0.25">
      <c r="A159" s="93"/>
      <c r="B159" s="93"/>
      <c r="C159" s="95"/>
      <c r="D159" s="94"/>
      <c r="E159" s="93"/>
      <c r="F159" s="93"/>
      <c r="G159" s="93"/>
      <c r="H159" s="93"/>
      <c r="I159" s="93"/>
      <c r="J159" s="93"/>
      <c r="K159" s="93"/>
    </row>
    <row r="160" spans="1:15" x14ac:dyDescent="0.25">
      <c r="A160" s="93"/>
      <c r="B160" s="93"/>
      <c r="C160" s="95"/>
      <c r="D160" s="94"/>
      <c r="E160" s="93"/>
      <c r="F160" s="93"/>
      <c r="G160" s="93"/>
      <c r="H160" s="93"/>
      <c r="I160" s="93"/>
      <c r="J160" s="93"/>
      <c r="K160" s="93"/>
    </row>
    <row r="161" spans="1:11" x14ac:dyDescent="0.25">
      <c r="A161" s="93"/>
      <c r="B161" s="93"/>
      <c r="C161" s="95"/>
      <c r="D161" s="94"/>
      <c r="E161" s="93"/>
      <c r="F161" s="93"/>
      <c r="G161" s="93"/>
      <c r="H161" s="93"/>
      <c r="I161" s="93"/>
      <c r="J161" s="93"/>
      <c r="K161" s="93"/>
    </row>
    <row r="162" spans="1:11" x14ac:dyDescent="0.25">
      <c r="A162" s="93"/>
      <c r="B162" s="93"/>
      <c r="C162" s="95"/>
      <c r="D162" s="94"/>
      <c r="E162" s="93"/>
      <c r="F162" s="93"/>
      <c r="G162" s="93"/>
      <c r="H162" s="93"/>
      <c r="I162" s="93"/>
      <c r="J162" s="93"/>
      <c r="K162" s="93"/>
    </row>
    <row r="163" spans="1:11" x14ac:dyDescent="0.25">
      <c r="A163" s="93"/>
      <c r="B163" s="97"/>
      <c r="C163" s="95"/>
      <c r="D163" s="94"/>
      <c r="E163" s="93"/>
      <c r="F163" s="93"/>
      <c r="G163" s="93"/>
      <c r="H163" s="93"/>
      <c r="I163" s="93"/>
      <c r="J163" s="93"/>
      <c r="K163" s="93"/>
    </row>
    <row r="164" spans="1:11" x14ac:dyDescent="0.25">
      <c r="A164" s="93"/>
      <c r="B164" s="93"/>
      <c r="C164" s="95"/>
      <c r="D164" s="94"/>
      <c r="E164" s="93"/>
      <c r="F164" s="93"/>
      <c r="G164" s="93"/>
      <c r="H164" s="93"/>
      <c r="I164" s="93"/>
      <c r="J164" s="93"/>
      <c r="K164" s="93"/>
    </row>
    <row r="165" spans="1:11" x14ac:dyDescent="0.25">
      <c r="A165" s="93"/>
      <c r="B165" s="93"/>
      <c r="C165" s="95"/>
      <c r="D165" s="94"/>
      <c r="E165" s="93"/>
      <c r="F165" s="93"/>
      <c r="G165" s="93"/>
      <c r="H165" s="93"/>
      <c r="I165" s="93"/>
      <c r="J165" s="93"/>
      <c r="K165" s="93"/>
    </row>
    <row r="166" spans="1:11" x14ac:dyDescent="0.25">
      <c r="A166" s="93"/>
      <c r="B166" s="93"/>
      <c r="C166" s="95"/>
      <c r="D166" s="94"/>
      <c r="E166" s="93"/>
      <c r="F166" s="93"/>
      <c r="G166" s="93"/>
      <c r="H166" s="93"/>
      <c r="I166" s="93"/>
      <c r="J166" s="93"/>
      <c r="K166" s="93"/>
    </row>
    <row r="167" spans="1:11" x14ac:dyDescent="0.25">
      <c r="A167" s="93"/>
      <c r="B167" s="97"/>
      <c r="C167" s="95"/>
      <c r="D167" s="94"/>
      <c r="E167" s="93"/>
      <c r="F167" s="93"/>
      <c r="G167" s="93"/>
      <c r="H167" s="93"/>
      <c r="I167" s="93"/>
      <c r="J167" s="93"/>
      <c r="K167" s="93"/>
    </row>
    <row r="168" spans="1:11" x14ac:dyDescent="0.25">
      <c r="A168" s="93"/>
      <c r="B168" s="93"/>
      <c r="C168" s="95"/>
      <c r="D168" s="94"/>
      <c r="E168" s="93"/>
      <c r="F168" s="93"/>
      <c r="G168" s="93"/>
      <c r="H168" s="93"/>
      <c r="I168" s="93"/>
      <c r="J168" s="93"/>
      <c r="K168" s="93"/>
    </row>
    <row r="169" spans="1:11" x14ac:dyDescent="0.25">
      <c r="A169" s="93"/>
      <c r="B169" s="93"/>
      <c r="C169" s="94"/>
      <c r="D169" s="94"/>
      <c r="E169" s="93"/>
      <c r="F169" s="93"/>
      <c r="G169" s="93"/>
      <c r="H169" s="93"/>
      <c r="I169" s="93"/>
      <c r="J169" s="93"/>
      <c r="K169" s="93"/>
    </row>
    <row r="170" spans="1:11" x14ac:dyDescent="0.25">
      <c r="A170" s="93"/>
      <c r="B170" s="93"/>
      <c r="C170" s="93"/>
      <c r="D170" s="94"/>
      <c r="E170" s="93"/>
      <c r="F170" s="93"/>
      <c r="G170" s="93"/>
      <c r="H170" s="93"/>
      <c r="I170" s="93"/>
      <c r="J170" s="93"/>
      <c r="K170" s="93"/>
    </row>
    <row r="171" spans="1:11" x14ac:dyDescent="0.25">
      <c r="A171" s="93"/>
      <c r="B171" s="93"/>
      <c r="C171" s="93"/>
      <c r="D171" s="94"/>
      <c r="E171" s="93"/>
      <c r="F171" s="93"/>
      <c r="G171" s="93"/>
      <c r="H171" s="93"/>
      <c r="I171" s="93"/>
      <c r="J171" s="93"/>
      <c r="K171" s="93"/>
    </row>
    <row r="172" spans="1:11" x14ac:dyDescent="0.25">
      <c r="A172" s="93"/>
      <c r="B172" s="93"/>
      <c r="C172" s="93"/>
      <c r="D172" s="94"/>
      <c r="E172" s="93"/>
      <c r="F172" s="93"/>
      <c r="G172" s="93"/>
      <c r="H172" s="93"/>
      <c r="I172" s="93"/>
      <c r="J172" s="93"/>
      <c r="K172" s="93"/>
    </row>
    <row r="182" spans="4:20" x14ac:dyDescent="0.25">
      <c r="D182" s="99"/>
    </row>
    <row r="183" spans="4:20" x14ac:dyDescent="0.25">
      <c r="D183" s="99"/>
    </row>
    <row r="184" spans="4:20" x14ac:dyDescent="0.25">
      <c r="D184" s="99"/>
    </row>
    <row r="185" spans="4:20" x14ac:dyDescent="0.25">
      <c r="D185" s="99"/>
    </row>
    <row r="186" spans="4:20" x14ac:dyDescent="0.25">
      <c r="D186" s="100"/>
      <c r="F186" s="99"/>
    </row>
    <row r="187" spans="4:20" s="98" customFormat="1" x14ac:dyDescent="0.25">
      <c r="D187" s="100"/>
      <c r="L187" s="1"/>
      <c r="M187" s="1"/>
      <c r="N187" s="1"/>
      <c r="O187" s="1"/>
      <c r="P187" s="1"/>
      <c r="Q187" s="1"/>
      <c r="R187" s="1"/>
      <c r="S187" s="1"/>
      <c r="T187" s="1"/>
    </row>
    <row r="188" spans="4:20" s="98" customFormat="1" x14ac:dyDescent="0.25">
      <c r="D188" s="100"/>
      <c r="L188" s="1"/>
      <c r="M188" s="1"/>
      <c r="N188" s="1"/>
      <c r="O188" s="1"/>
      <c r="P188" s="1"/>
      <c r="Q188" s="1"/>
      <c r="R188" s="1"/>
      <c r="S188" s="1"/>
      <c r="T188" s="1"/>
    </row>
    <row r="189" spans="4:20" s="98" customFormat="1" x14ac:dyDescent="0.25">
      <c r="D189" s="101"/>
      <c r="L189" s="1"/>
      <c r="M189" s="1"/>
      <c r="N189" s="1"/>
      <c r="O189" s="1"/>
      <c r="P189" s="1"/>
      <c r="Q189" s="1"/>
      <c r="R189" s="1"/>
      <c r="S189" s="1"/>
      <c r="T189" s="1"/>
    </row>
    <row r="190" spans="4:20" s="98" customFormat="1" x14ac:dyDescent="0.25">
      <c r="D190" s="101"/>
      <c r="L190" s="1"/>
      <c r="M190" s="1"/>
      <c r="N190" s="1"/>
      <c r="O190" s="1"/>
      <c r="P190" s="1"/>
      <c r="Q190" s="1"/>
      <c r="R190" s="1"/>
      <c r="S190" s="1"/>
      <c r="T190" s="1"/>
    </row>
    <row r="191" spans="4:20" s="98" customFormat="1" x14ac:dyDescent="0.25">
      <c r="D191" s="101"/>
      <c r="L191" s="1"/>
      <c r="M191" s="1"/>
      <c r="N191" s="1"/>
      <c r="O191" s="1"/>
      <c r="P191" s="1"/>
      <c r="Q191" s="1"/>
      <c r="R191" s="1"/>
      <c r="S191" s="1"/>
      <c r="T191" s="1"/>
    </row>
    <row r="192" spans="4:20" s="98" customFormat="1" x14ac:dyDescent="0.25">
      <c r="D192" s="101"/>
      <c r="L192" s="1"/>
      <c r="M192" s="1"/>
      <c r="N192" s="1"/>
      <c r="O192" s="1"/>
      <c r="P192" s="1"/>
      <c r="Q192" s="1"/>
      <c r="R192" s="1"/>
      <c r="S192" s="1"/>
      <c r="T192" s="1"/>
    </row>
    <row r="193" spans="4:20" s="98" customFormat="1" x14ac:dyDescent="0.25">
      <c r="D193" s="101"/>
      <c r="L193" s="1"/>
      <c r="M193" s="1"/>
      <c r="N193" s="1"/>
      <c r="O193" s="1"/>
      <c r="P193" s="1"/>
      <c r="Q193" s="1"/>
      <c r="R193" s="1"/>
      <c r="S193" s="1"/>
      <c r="T193" s="1"/>
    </row>
  </sheetData>
  <mergeCells count="107">
    <mergeCell ref="A133:A134"/>
    <mergeCell ref="B133:B134"/>
    <mergeCell ref="A131:A132"/>
    <mergeCell ref="L146:O146"/>
    <mergeCell ref="A143:A145"/>
    <mergeCell ref="B143:B145"/>
    <mergeCell ref="L149:O149"/>
    <mergeCell ref="A135:A136"/>
    <mergeCell ref="B135:B136"/>
    <mergeCell ref="A137:A139"/>
    <mergeCell ref="B137:B139"/>
    <mergeCell ref="A140:A142"/>
    <mergeCell ref="B140:B142"/>
    <mergeCell ref="A126:A127"/>
    <mergeCell ref="B126:B127"/>
    <mergeCell ref="A128:A130"/>
    <mergeCell ref="B128:B130"/>
    <mergeCell ref="A120:A122"/>
    <mergeCell ref="B120:B122"/>
    <mergeCell ref="A123:A124"/>
    <mergeCell ref="B123:B124"/>
    <mergeCell ref="L132:O132"/>
    <mergeCell ref="B131:B132"/>
    <mergeCell ref="A111:A113"/>
    <mergeCell ref="B111:B113"/>
    <mergeCell ref="A114:A116"/>
    <mergeCell ref="B114:B116"/>
    <mergeCell ref="A117:A119"/>
    <mergeCell ref="B117:B119"/>
    <mergeCell ref="A105:A107"/>
    <mergeCell ref="B105:B107"/>
    <mergeCell ref="A108:A110"/>
    <mergeCell ref="B108:B110"/>
    <mergeCell ref="A97:A99"/>
    <mergeCell ref="B97:B99"/>
    <mergeCell ref="A100:A102"/>
    <mergeCell ref="B100:B102"/>
    <mergeCell ref="A103:A104"/>
    <mergeCell ref="B103:B104"/>
    <mergeCell ref="A88:A90"/>
    <mergeCell ref="B88:B90"/>
    <mergeCell ref="A91:A93"/>
    <mergeCell ref="B91:B93"/>
    <mergeCell ref="A94:A96"/>
    <mergeCell ref="B94:B96"/>
    <mergeCell ref="A77:A79"/>
    <mergeCell ref="B77:B79"/>
    <mergeCell ref="A80:A83"/>
    <mergeCell ref="B80:B83"/>
    <mergeCell ref="A84:A87"/>
    <mergeCell ref="B84:B87"/>
    <mergeCell ref="A68:A70"/>
    <mergeCell ref="B68:B70"/>
    <mergeCell ref="A71:A73"/>
    <mergeCell ref="B71:B73"/>
    <mergeCell ref="A74:A76"/>
    <mergeCell ref="B74:B76"/>
    <mergeCell ref="A59:A61"/>
    <mergeCell ref="B59:B61"/>
    <mergeCell ref="A62:A64"/>
    <mergeCell ref="B62:B64"/>
    <mergeCell ref="A65:A67"/>
    <mergeCell ref="B65:B67"/>
    <mergeCell ref="L51:O51"/>
    <mergeCell ref="L52:O52"/>
    <mergeCell ref="A52:A55"/>
    <mergeCell ref="B52:B55"/>
    <mergeCell ref="A56:A58"/>
    <mergeCell ref="B56:B58"/>
    <mergeCell ref="A40:A42"/>
    <mergeCell ref="B40:B42"/>
    <mergeCell ref="A43:A47"/>
    <mergeCell ref="B43:B47"/>
    <mergeCell ref="A48:A51"/>
    <mergeCell ref="B48:B51"/>
    <mergeCell ref="A34:A36"/>
    <mergeCell ref="B34:B36"/>
    <mergeCell ref="A37:A39"/>
    <mergeCell ref="B37:B39"/>
    <mergeCell ref="A26:A27"/>
    <mergeCell ref="B26:B27"/>
    <mergeCell ref="A28:A29"/>
    <mergeCell ref="B28:B29"/>
    <mergeCell ref="A30:A33"/>
    <mergeCell ref="B30:B33"/>
    <mergeCell ref="A20:A22"/>
    <mergeCell ref="B20:B22"/>
    <mergeCell ref="L21:O21"/>
    <mergeCell ref="A23:A25"/>
    <mergeCell ref="B23:B25"/>
    <mergeCell ref="I5:I6"/>
    <mergeCell ref="J5:K5"/>
    <mergeCell ref="A8:A12"/>
    <mergeCell ref="A13:A16"/>
    <mergeCell ref="B13:B16"/>
    <mergeCell ref="A17:A19"/>
    <mergeCell ref="B17:B19"/>
    <mergeCell ref="H1:K1"/>
    <mergeCell ref="I2:K2"/>
    <mergeCell ref="A3:K3"/>
    <mergeCell ref="A4:K4"/>
    <mergeCell ref="A5:A6"/>
    <mergeCell ref="B5:B6"/>
    <mergeCell ref="C5:C6"/>
    <mergeCell ref="D5:F5"/>
    <mergeCell ref="G5:G6"/>
    <mergeCell ref="H5:H6"/>
  </mergeCells>
  <pageMargins left="0.19685039370078741" right="0.15748031496062992" top="0.15748031496062992" bottom="0.19685039370078741" header="0.15748031496062992" footer="0.19685039370078741"/>
  <pageSetup paperSize="9" scale="42" fitToHeight="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499984740745262"/>
    <pageSetUpPr fitToPage="1"/>
  </sheetPr>
  <dimension ref="A1:K302"/>
  <sheetViews>
    <sheetView view="pageBreakPreview" zoomScale="73" zoomScaleNormal="102" zoomScaleSheetLayoutView="73" workbookViewId="0">
      <pane ySplit="8" topLeftCell="A240" activePane="bottomLeft" state="frozen"/>
      <selection pane="bottomLeft" activeCell="F11" sqref="F11"/>
    </sheetView>
  </sheetViews>
  <sheetFormatPr defaultRowHeight="15" x14ac:dyDescent="0.25"/>
  <cols>
    <col min="1" max="1" width="10.28515625" style="123" customWidth="1"/>
    <col min="2" max="2" width="40.140625" style="131" customWidth="1"/>
    <col min="3" max="3" width="23.28515625" style="131" customWidth="1"/>
    <col min="4" max="4" width="19" style="123" customWidth="1"/>
    <col min="5" max="5" width="22.42578125" style="123" customWidth="1"/>
    <col min="6" max="6" width="26.42578125" style="123" customWidth="1"/>
    <col min="7" max="7" width="18.7109375" style="124" customWidth="1"/>
    <col min="8" max="8" width="22.85546875" style="123" customWidth="1"/>
    <col min="9" max="9" width="11.42578125" style="5" customWidth="1"/>
    <col min="10" max="10" width="11.28515625" style="5" customWidth="1"/>
    <col min="11" max="11" width="11.5703125" style="5" customWidth="1"/>
    <col min="12" max="256" width="9.140625" style="5"/>
    <col min="257" max="257" width="10.28515625" style="5" customWidth="1"/>
    <col min="258" max="258" width="40.140625" style="5" customWidth="1"/>
    <col min="259" max="259" width="23.28515625" style="5" customWidth="1"/>
    <col min="260" max="260" width="19" style="5" customWidth="1"/>
    <col min="261" max="261" width="22.42578125" style="5" customWidth="1"/>
    <col min="262" max="262" width="26.42578125" style="5" customWidth="1"/>
    <col min="263" max="263" width="18.7109375" style="5" customWidth="1"/>
    <col min="264" max="264" width="22.85546875" style="5" customWidth="1"/>
    <col min="265" max="265" width="11.42578125" style="5" customWidth="1"/>
    <col min="266" max="266" width="11.28515625" style="5" customWidth="1"/>
    <col min="267" max="267" width="11.5703125" style="5" customWidth="1"/>
    <col min="268" max="512" width="9.140625" style="5"/>
    <col min="513" max="513" width="10.28515625" style="5" customWidth="1"/>
    <col min="514" max="514" width="40.140625" style="5" customWidth="1"/>
    <col min="515" max="515" width="23.28515625" style="5" customWidth="1"/>
    <col min="516" max="516" width="19" style="5" customWidth="1"/>
    <col min="517" max="517" width="22.42578125" style="5" customWidth="1"/>
    <col min="518" max="518" width="26.42578125" style="5" customWidth="1"/>
    <col min="519" max="519" width="18.7109375" style="5" customWidth="1"/>
    <col min="520" max="520" width="22.85546875" style="5" customWidth="1"/>
    <col min="521" max="521" width="11.42578125" style="5" customWidth="1"/>
    <col min="522" max="522" width="11.28515625" style="5" customWidth="1"/>
    <col min="523" max="523" width="11.5703125" style="5" customWidth="1"/>
    <col min="524" max="768" width="9.140625" style="5"/>
    <col min="769" max="769" width="10.28515625" style="5" customWidth="1"/>
    <col min="770" max="770" width="40.140625" style="5" customWidth="1"/>
    <col min="771" max="771" width="23.28515625" style="5" customWidth="1"/>
    <col min="772" max="772" width="19" style="5" customWidth="1"/>
    <col min="773" max="773" width="22.42578125" style="5" customWidth="1"/>
    <col min="774" max="774" width="26.42578125" style="5" customWidth="1"/>
    <col min="775" max="775" width="18.7109375" style="5" customWidth="1"/>
    <col min="776" max="776" width="22.85546875" style="5" customWidth="1"/>
    <col min="777" max="777" width="11.42578125" style="5" customWidth="1"/>
    <col min="778" max="778" width="11.28515625" style="5" customWidth="1"/>
    <col min="779" max="779" width="11.5703125" style="5" customWidth="1"/>
    <col min="780" max="1024" width="9.140625" style="5"/>
    <col min="1025" max="1025" width="10.28515625" style="5" customWidth="1"/>
    <col min="1026" max="1026" width="40.140625" style="5" customWidth="1"/>
    <col min="1027" max="1027" width="23.28515625" style="5" customWidth="1"/>
    <col min="1028" max="1028" width="19" style="5" customWidth="1"/>
    <col min="1029" max="1029" width="22.42578125" style="5" customWidth="1"/>
    <col min="1030" max="1030" width="26.42578125" style="5" customWidth="1"/>
    <col min="1031" max="1031" width="18.7109375" style="5" customWidth="1"/>
    <col min="1032" max="1032" width="22.85546875" style="5" customWidth="1"/>
    <col min="1033" max="1033" width="11.42578125" style="5" customWidth="1"/>
    <col min="1034" max="1034" width="11.28515625" style="5" customWidth="1"/>
    <col min="1035" max="1035" width="11.5703125" style="5" customWidth="1"/>
    <col min="1036" max="1280" width="9.140625" style="5"/>
    <col min="1281" max="1281" width="10.28515625" style="5" customWidth="1"/>
    <col min="1282" max="1282" width="40.140625" style="5" customWidth="1"/>
    <col min="1283" max="1283" width="23.28515625" style="5" customWidth="1"/>
    <col min="1284" max="1284" width="19" style="5" customWidth="1"/>
    <col min="1285" max="1285" width="22.42578125" style="5" customWidth="1"/>
    <col min="1286" max="1286" width="26.42578125" style="5" customWidth="1"/>
    <col min="1287" max="1287" width="18.7109375" style="5" customWidth="1"/>
    <col min="1288" max="1288" width="22.85546875" style="5" customWidth="1"/>
    <col min="1289" max="1289" width="11.42578125" style="5" customWidth="1"/>
    <col min="1290" max="1290" width="11.28515625" style="5" customWidth="1"/>
    <col min="1291" max="1291" width="11.5703125" style="5" customWidth="1"/>
    <col min="1292" max="1536" width="9.140625" style="5"/>
    <col min="1537" max="1537" width="10.28515625" style="5" customWidth="1"/>
    <col min="1538" max="1538" width="40.140625" style="5" customWidth="1"/>
    <col min="1539" max="1539" width="23.28515625" style="5" customWidth="1"/>
    <col min="1540" max="1540" width="19" style="5" customWidth="1"/>
    <col min="1541" max="1541" width="22.42578125" style="5" customWidth="1"/>
    <col min="1542" max="1542" width="26.42578125" style="5" customWidth="1"/>
    <col min="1543" max="1543" width="18.7109375" style="5" customWidth="1"/>
    <col min="1544" max="1544" width="22.85546875" style="5" customWidth="1"/>
    <col min="1545" max="1545" width="11.42578125" style="5" customWidth="1"/>
    <col min="1546" max="1546" width="11.28515625" style="5" customWidth="1"/>
    <col min="1547" max="1547" width="11.5703125" style="5" customWidth="1"/>
    <col min="1548" max="1792" width="9.140625" style="5"/>
    <col min="1793" max="1793" width="10.28515625" style="5" customWidth="1"/>
    <col min="1794" max="1794" width="40.140625" style="5" customWidth="1"/>
    <col min="1795" max="1795" width="23.28515625" style="5" customWidth="1"/>
    <col min="1796" max="1796" width="19" style="5" customWidth="1"/>
    <col min="1797" max="1797" width="22.42578125" style="5" customWidth="1"/>
    <col min="1798" max="1798" width="26.42578125" style="5" customWidth="1"/>
    <col min="1799" max="1799" width="18.7109375" style="5" customWidth="1"/>
    <col min="1800" max="1800" width="22.85546875" style="5" customWidth="1"/>
    <col min="1801" max="1801" width="11.42578125" style="5" customWidth="1"/>
    <col min="1802" max="1802" width="11.28515625" style="5" customWidth="1"/>
    <col min="1803" max="1803" width="11.5703125" style="5" customWidth="1"/>
    <col min="1804" max="2048" width="9.140625" style="5"/>
    <col min="2049" max="2049" width="10.28515625" style="5" customWidth="1"/>
    <col min="2050" max="2050" width="40.140625" style="5" customWidth="1"/>
    <col min="2051" max="2051" width="23.28515625" style="5" customWidth="1"/>
    <col min="2052" max="2052" width="19" style="5" customWidth="1"/>
    <col min="2053" max="2053" width="22.42578125" style="5" customWidth="1"/>
    <col min="2054" max="2054" width="26.42578125" style="5" customWidth="1"/>
    <col min="2055" max="2055" width="18.7109375" style="5" customWidth="1"/>
    <col min="2056" max="2056" width="22.85546875" style="5" customWidth="1"/>
    <col min="2057" max="2057" width="11.42578125" style="5" customWidth="1"/>
    <col min="2058" max="2058" width="11.28515625" style="5" customWidth="1"/>
    <col min="2059" max="2059" width="11.5703125" style="5" customWidth="1"/>
    <col min="2060" max="2304" width="9.140625" style="5"/>
    <col min="2305" max="2305" width="10.28515625" style="5" customWidth="1"/>
    <col min="2306" max="2306" width="40.140625" style="5" customWidth="1"/>
    <col min="2307" max="2307" width="23.28515625" style="5" customWidth="1"/>
    <col min="2308" max="2308" width="19" style="5" customWidth="1"/>
    <col min="2309" max="2309" width="22.42578125" style="5" customWidth="1"/>
    <col min="2310" max="2310" width="26.42578125" style="5" customWidth="1"/>
    <col min="2311" max="2311" width="18.7109375" style="5" customWidth="1"/>
    <col min="2312" max="2312" width="22.85546875" style="5" customWidth="1"/>
    <col min="2313" max="2313" width="11.42578125" style="5" customWidth="1"/>
    <col min="2314" max="2314" width="11.28515625" style="5" customWidth="1"/>
    <col min="2315" max="2315" width="11.5703125" style="5" customWidth="1"/>
    <col min="2316" max="2560" width="9.140625" style="5"/>
    <col min="2561" max="2561" width="10.28515625" style="5" customWidth="1"/>
    <col min="2562" max="2562" width="40.140625" style="5" customWidth="1"/>
    <col min="2563" max="2563" width="23.28515625" style="5" customWidth="1"/>
    <col min="2564" max="2564" width="19" style="5" customWidth="1"/>
    <col min="2565" max="2565" width="22.42578125" style="5" customWidth="1"/>
    <col min="2566" max="2566" width="26.42578125" style="5" customWidth="1"/>
    <col min="2567" max="2567" width="18.7109375" style="5" customWidth="1"/>
    <col min="2568" max="2568" width="22.85546875" style="5" customWidth="1"/>
    <col min="2569" max="2569" width="11.42578125" style="5" customWidth="1"/>
    <col min="2570" max="2570" width="11.28515625" style="5" customWidth="1"/>
    <col min="2571" max="2571" width="11.5703125" style="5" customWidth="1"/>
    <col min="2572" max="2816" width="9.140625" style="5"/>
    <col min="2817" max="2817" width="10.28515625" style="5" customWidth="1"/>
    <col min="2818" max="2818" width="40.140625" style="5" customWidth="1"/>
    <col min="2819" max="2819" width="23.28515625" style="5" customWidth="1"/>
    <col min="2820" max="2820" width="19" style="5" customWidth="1"/>
    <col min="2821" max="2821" width="22.42578125" style="5" customWidth="1"/>
    <col min="2822" max="2822" width="26.42578125" style="5" customWidth="1"/>
    <col min="2823" max="2823" width="18.7109375" style="5" customWidth="1"/>
    <col min="2824" max="2824" width="22.85546875" style="5" customWidth="1"/>
    <col min="2825" max="2825" width="11.42578125" style="5" customWidth="1"/>
    <col min="2826" max="2826" width="11.28515625" style="5" customWidth="1"/>
    <col min="2827" max="2827" width="11.5703125" style="5" customWidth="1"/>
    <col min="2828" max="3072" width="9.140625" style="5"/>
    <col min="3073" max="3073" width="10.28515625" style="5" customWidth="1"/>
    <col min="3074" max="3074" width="40.140625" style="5" customWidth="1"/>
    <col min="3075" max="3075" width="23.28515625" style="5" customWidth="1"/>
    <col min="3076" max="3076" width="19" style="5" customWidth="1"/>
    <col min="3077" max="3077" width="22.42578125" style="5" customWidth="1"/>
    <col min="3078" max="3078" width="26.42578125" style="5" customWidth="1"/>
    <col min="3079" max="3079" width="18.7109375" style="5" customWidth="1"/>
    <col min="3080" max="3080" width="22.85546875" style="5" customWidth="1"/>
    <col min="3081" max="3081" width="11.42578125" style="5" customWidth="1"/>
    <col min="3082" max="3082" width="11.28515625" style="5" customWidth="1"/>
    <col min="3083" max="3083" width="11.5703125" style="5" customWidth="1"/>
    <col min="3084" max="3328" width="9.140625" style="5"/>
    <col min="3329" max="3329" width="10.28515625" style="5" customWidth="1"/>
    <col min="3330" max="3330" width="40.140625" style="5" customWidth="1"/>
    <col min="3331" max="3331" width="23.28515625" style="5" customWidth="1"/>
    <col min="3332" max="3332" width="19" style="5" customWidth="1"/>
    <col min="3333" max="3333" width="22.42578125" style="5" customWidth="1"/>
    <col min="3334" max="3334" width="26.42578125" style="5" customWidth="1"/>
    <col min="3335" max="3335" width="18.7109375" style="5" customWidth="1"/>
    <col min="3336" max="3336" width="22.85546875" style="5" customWidth="1"/>
    <col min="3337" max="3337" width="11.42578125" style="5" customWidth="1"/>
    <col min="3338" max="3338" width="11.28515625" style="5" customWidth="1"/>
    <col min="3339" max="3339" width="11.5703125" style="5" customWidth="1"/>
    <col min="3340" max="3584" width="9.140625" style="5"/>
    <col min="3585" max="3585" width="10.28515625" style="5" customWidth="1"/>
    <col min="3586" max="3586" width="40.140625" style="5" customWidth="1"/>
    <col min="3587" max="3587" width="23.28515625" style="5" customWidth="1"/>
    <col min="3588" max="3588" width="19" style="5" customWidth="1"/>
    <col min="3589" max="3589" width="22.42578125" style="5" customWidth="1"/>
    <col min="3590" max="3590" width="26.42578125" style="5" customWidth="1"/>
    <col min="3591" max="3591" width="18.7109375" style="5" customWidth="1"/>
    <col min="3592" max="3592" width="22.85546875" style="5" customWidth="1"/>
    <col min="3593" max="3593" width="11.42578125" style="5" customWidth="1"/>
    <col min="3594" max="3594" width="11.28515625" style="5" customWidth="1"/>
    <col min="3595" max="3595" width="11.5703125" style="5" customWidth="1"/>
    <col min="3596" max="3840" width="9.140625" style="5"/>
    <col min="3841" max="3841" width="10.28515625" style="5" customWidth="1"/>
    <col min="3842" max="3842" width="40.140625" style="5" customWidth="1"/>
    <col min="3843" max="3843" width="23.28515625" style="5" customWidth="1"/>
    <col min="3844" max="3844" width="19" style="5" customWidth="1"/>
    <col min="3845" max="3845" width="22.42578125" style="5" customWidth="1"/>
    <col min="3846" max="3846" width="26.42578125" style="5" customWidth="1"/>
    <col min="3847" max="3847" width="18.7109375" style="5" customWidth="1"/>
    <col min="3848" max="3848" width="22.85546875" style="5" customWidth="1"/>
    <col min="3849" max="3849" width="11.42578125" style="5" customWidth="1"/>
    <col min="3850" max="3850" width="11.28515625" style="5" customWidth="1"/>
    <col min="3851" max="3851" width="11.5703125" style="5" customWidth="1"/>
    <col min="3852" max="4096" width="9.140625" style="5"/>
    <col min="4097" max="4097" width="10.28515625" style="5" customWidth="1"/>
    <col min="4098" max="4098" width="40.140625" style="5" customWidth="1"/>
    <col min="4099" max="4099" width="23.28515625" style="5" customWidth="1"/>
    <col min="4100" max="4100" width="19" style="5" customWidth="1"/>
    <col min="4101" max="4101" width="22.42578125" style="5" customWidth="1"/>
    <col min="4102" max="4102" width="26.42578125" style="5" customWidth="1"/>
    <col min="4103" max="4103" width="18.7109375" style="5" customWidth="1"/>
    <col min="4104" max="4104" width="22.85546875" style="5" customWidth="1"/>
    <col min="4105" max="4105" width="11.42578125" style="5" customWidth="1"/>
    <col min="4106" max="4106" width="11.28515625" style="5" customWidth="1"/>
    <col min="4107" max="4107" width="11.5703125" style="5" customWidth="1"/>
    <col min="4108" max="4352" width="9.140625" style="5"/>
    <col min="4353" max="4353" width="10.28515625" style="5" customWidth="1"/>
    <col min="4354" max="4354" width="40.140625" style="5" customWidth="1"/>
    <col min="4355" max="4355" width="23.28515625" style="5" customWidth="1"/>
    <col min="4356" max="4356" width="19" style="5" customWidth="1"/>
    <col min="4357" max="4357" width="22.42578125" style="5" customWidth="1"/>
    <col min="4358" max="4358" width="26.42578125" style="5" customWidth="1"/>
    <col min="4359" max="4359" width="18.7109375" style="5" customWidth="1"/>
    <col min="4360" max="4360" width="22.85546875" style="5" customWidth="1"/>
    <col min="4361" max="4361" width="11.42578125" style="5" customWidth="1"/>
    <col min="4362" max="4362" width="11.28515625" style="5" customWidth="1"/>
    <col min="4363" max="4363" width="11.5703125" style="5" customWidth="1"/>
    <col min="4364" max="4608" width="9.140625" style="5"/>
    <col min="4609" max="4609" width="10.28515625" style="5" customWidth="1"/>
    <col min="4610" max="4610" width="40.140625" style="5" customWidth="1"/>
    <col min="4611" max="4611" width="23.28515625" style="5" customWidth="1"/>
    <col min="4612" max="4612" width="19" style="5" customWidth="1"/>
    <col min="4613" max="4613" width="22.42578125" style="5" customWidth="1"/>
    <col min="4614" max="4614" width="26.42578125" style="5" customWidth="1"/>
    <col min="4615" max="4615" width="18.7109375" style="5" customWidth="1"/>
    <col min="4616" max="4616" width="22.85546875" style="5" customWidth="1"/>
    <col min="4617" max="4617" width="11.42578125" style="5" customWidth="1"/>
    <col min="4618" max="4618" width="11.28515625" style="5" customWidth="1"/>
    <col min="4619" max="4619" width="11.5703125" style="5" customWidth="1"/>
    <col min="4620" max="4864" width="9.140625" style="5"/>
    <col min="4865" max="4865" width="10.28515625" style="5" customWidth="1"/>
    <col min="4866" max="4866" width="40.140625" style="5" customWidth="1"/>
    <col min="4867" max="4867" width="23.28515625" style="5" customWidth="1"/>
    <col min="4868" max="4868" width="19" style="5" customWidth="1"/>
    <col min="4869" max="4869" width="22.42578125" style="5" customWidth="1"/>
    <col min="4870" max="4870" width="26.42578125" style="5" customWidth="1"/>
    <col min="4871" max="4871" width="18.7109375" style="5" customWidth="1"/>
    <col min="4872" max="4872" width="22.85546875" style="5" customWidth="1"/>
    <col min="4873" max="4873" width="11.42578125" style="5" customWidth="1"/>
    <col min="4874" max="4874" width="11.28515625" style="5" customWidth="1"/>
    <col min="4875" max="4875" width="11.5703125" style="5" customWidth="1"/>
    <col min="4876" max="5120" width="9.140625" style="5"/>
    <col min="5121" max="5121" width="10.28515625" style="5" customWidth="1"/>
    <col min="5122" max="5122" width="40.140625" style="5" customWidth="1"/>
    <col min="5123" max="5123" width="23.28515625" style="5" customWidth="1"/>
    <col min="5124" max="5124" width="19" style="5" customWidth="1"/>
    <col min="5125" max="5125" width="22.42578125" style="5" customWidth="1"/>
    <col min="5126" max="5126" width="26.42578125" style="5" customWidth="1"/>
    <col min="5127" max="5127" width="18.7109375" style="5" customWidth="1"/>
    <col min="5128" max="5128" width="22.85546875" style="5" customWidth="1"/>
    <col min="5129" max="5129" width="11.42578125" style="5" customWidth="1"/>
    <col min="5130" max="5130" width="11.28515625" style="5" customWidth="1"/>
    <col min="5131" max="5131" width="11.5703125" style="5" customWidth="1"/>
    <col min="5132" max="5376" width="9.140625" style="5"/>
    <col min="5377" max="5377" width="10.28515625" style="5" customWidth="1"/>
    <col min="5378" max="5378" width="40.140625" style="5" customWidth="1"/>
    <col min="5379" max="5379" width="23.28515625" style="5" customWidth="1"/>
    <col min="5380" max="5380" width="19" style="5" customWidth="1"/>
    <col min="5381" max="5381" width="22.42578125" style="5" customWidth="1"/>
    <col min="5382" max="5382" width="26.42578125" style="5" customWidth="1"/>
    <col min="5383" max="5383" width="18.7109375" style="5" customWidth="1"/>
    <col min="5384" max="5384" width="22.85546875" style="5" customWidth="1"/>
    <col min="5385" max="5385" width="11.42578125" style="5" customWidth="1"/>
    <col min="5386" max="5386" width="11.28515625" style="5" customWidth="1"/>
    <col min="5387" max="5387" width="11.5703125" style="5" customWidth="1"/>
    <col min="5388" max="5632" width="9.140625" style="5"/>
    <col min="5633" max="5633" width="10.28515625" style="5" customWidth="1"/>
    <col min="5634" max="5634" width="40.140625" style="5" customWidth="1"/>
    <col min="5635" max="5635" width="23.28515625" style="5" customWidth="1"/>
    <col min="5636" max="5636" width="19" style="5" customWidth="1"/>
    <col min="5637" max="5637" width="22.42578125" style="5" customWidth="1"/>
    <col min="5638" max="5638" width="26.42578125" style="5" customWidth="1"/>
    <col min="5639" max="5639" width="18.7109375" style="5" customWidth="1"/>
    <col min="5640" max="5640" width="22.85546875" style="5" customWidth="1"/>
    <col min="5641" max="5641" width="11.42578125" style="5" customWidth="1"/>
    <col min="5642" max="5642" width="11.28515625" style="5" customWidth="1"/>
    <col min="5643" max="5643" width="11.5703125" style="5" customWidth="1"/>
    <col min="5644" max="5888" width="9.140625" style="5"/>
    <col min="5889" max="5889" width="10.28515625" style="5" customWidth="1"/>
    <col min="5890" max="5890" width="40.140625" style="5" customWidth="1"/>
    <col min="5891" max="5891" width="23.28515625" style="5" customWidth="1"/>
    <col min="5892" max="5892" width="19" style="5" customWidth="1"/>
    <col min="5893" max="5893" width="22.42578125" style="5" customWidth="1"/>
    <col min="5894" max="5894" width="26.42578125" style="5" customWidth="1"/>
    <col min="5895" max="5895" width="18.7109375" style="5" customWidth="1"/>
    <col min="5896" max="5896" width="22.85546875" style="5" customWidth="1"/>
    <col min="5897" max="5897" width="11.42578125" style="5" customWidth="1"/>
    <col min="5898" max="5898" width="11.28515625" style="5" customWidth="1"/>
    <col min="5899" max="5899" width="11.5703125" style="5" customWidth="1"/>
    <col min="5900" max="6144" width="9.140625" style="5"/>
    <col min="6145" max="6145" width="10.28515625" style="5" customWidth="1"/>
    <col min="6146" max="6146" width="40.140625" style="5" customWidth="1"/>
    <col min="6147" max="6147" width="23.28515625" style="5" customWidth="1"/>
    <col min="6148" max="6148" width="19" style="5" customWidth="1"/>
    <col min="6149" max="6149" width="22.42578125" style="5" customWidth="1"/>
    <col min="6150" max="6150" width="26.42578125" style="5" customWidth="1"/>
    <col min="6151" max="6151" width="18.7109375" style="5" customWidth="1"/>
    <col min="6152" max="6152" width="22.85546875" style="5" customWidth="1"/>
    <col min="6153" max="6153" width="11.42578125" style="5" customWidth="1"/>
    <col min="6154" max="6154" width="11.28515625" style="5" customWidth="1"/>
    <col min="6155" max="6155" width="11.5703125" style="5" customWidth="1"/>
    <col min="6156" max="6400" width="9.140625" style="5"/>
    <col min="6401" max="6401" width="10.28515625" style="5" customWidth="1"/>
    <col min="6402" max="6402" width="40.140625" style="5" customWidth="1"/>
    <col min="6403" max="6403" width="23.28515625" style="5" customWidth="1"/>
    <col min="6404" max="6404" width="19" style="5" customWidth="1"/>
    <col min="6405" max="6405" width="22.42578125" style="5" customWidth="1"/>
    <col min="6406" max="6406" width="26.42578125" style="5" customWidth="1"/>
    <col min="6407" max="6407" width="18.7109375" style="5" customWidth="1"/>
    <col min="6408" max="6408" width="22.85546875" style="5" customWidth="1"/>
    <col min="6409" max="6409" width="11.42578125" style="5" customWidth="1"/>
    <col min="6410" max="6410" width="11.28515625" style="5" customWidth="1"/>
    <col min="6411" max="6411" width="11.5703125" style="5" customWidth="1"/>
    <col min="6412" max="6656" width="9.140625" style="5"/>
    <col min="6657" max="6657" width="10.28515625" style="5" customWidth="1"/>
    <col min="6658" max="6658" width="40.140625" style="5" customWidth="1"/>
    <col min="6659" max="6659" width="23.28515625" style="5" customWidth="1"/>
    <col min="6660" max="6660" width="19" style="5" customWidth="1"/>
    <col min="6661" max="6661" width="22.42578125" style="5" customWidth="1"/>
    <col min="6662" max="6662" width="26.42578125" style="5" customWidth="1"/>
    <col min="6663" max="6663" width="18.7109375" style="5" customWidth="1"/>
    <col min="6664" max="6664" width="22.85546875" style="5" customWidth="1"/>
    <col min="6665" max="6665" width="11.42578125" style="5" customWidth="1"/>
    <col min="6666" max="6666" width="11.28515625" style="5" customWidth="1"/>
    <col min="6667" max="6667" width="11.5703125" style="5" customWidth="1"/>
    <col min="6668" max="6912" width="9.140625" style="5"/>
    <col min="6913" max="6913" width="10.28515625" style="5" customWidth="1"/>
    <col min="6914" max="6914" width="40.140625" style="5" customWidth="1"/>
    <col min="6915" max="6915" width="23.28515625" style="5" customWidth="1"/>
    <col min="6916" max="6916" width="19" style="5" customWidth="1"/>
    <col min="6917" max="6917" width="22.42578125" style="5" customWidth="1"/>
    <col min="6918" max="6918" width="26.42578125" style="5" customWidth="1"/>
    <col min="6919" max="6919" width="18.7109375" style="5" customWidth="1"/>
    <col min="6920" max="6920" width="22.85546875" style="5" customWidth="1"/>
    <col min="6921" max="6921" width="11.42578125" style="5" customWidth="1"/>
    <col min="6922" max="6922" width="11.28515625" style="5" customWidth="1"/>
    <col min="6923" max="6923" width="11.5703125" style="5" customWidth="1"/>
    <col min="6924" max="7168" width="9.140625" style="5"/>
    <col min="7169" max="7169" width="10.28515625" style="5" customWidth="1"/>
    <col min="7170" max="7170" width="40.140625" style="5" customWidth="1"/>
    <col min="7171" max="7171" width="23.28515625" style="5" customWidth="1"/>
    <col min="7172" max="7172" width="19" style="5" customWidth="1"/>
    <col min="7173" max="7173" width="22.42578125" style="5" customWidth="1"/>
    <col min="7174" max="7174" width="26.42578125" style="5" customWidth="1"/>
    <col min="7175" max="7175" width="18.7109375" style="5" customWidth="1"/>
    <col min="7176" max="7176" width="22.85546875" style="5" customWidth="1"/>
    <col min="7177" max="7177" width="11.42578125" style="5" customWidth="1"/>
    <col min="7178" max="7178" width="11.28515625" style="5" customWidth="1"/>
    <col min="7179" max="7179" width="11.5703125" style="5" customWidth="1"/>
    <col min="7180" max="7424" width="9.140625" style="5"/>
    <col min="7425" max="7425" width="10.28515625" style="5" customWidth="1"/>
    <col min="7426" max="7426" width="40.140625" style="5" customWidth="1"/>
    <col min="7427" max="7427" width="23.28515625" style="5" customWidth="1"/>
    <col min="7428" max="7428" width="19" style="5" customWidth="1"/>
    <col min="7429" max="7429" width="22.42578125" style="5" customWidth="1"/>
    <col min="7430" max="7430" width="26.42578125" style="5" customWidth="1"/>
    <col min="7431" max="7431" width="18.7109375" style="5" customWidth="1"/>
    <col min="7432" max="7432" width="22.85546875" style="5" customWidth="1"/>
    <col min="7433" max="7433" width="11.42578125" style="5" customWidth="1"/>
    <col min="7434" max="7434" width="11.28515625" style="5" customWidth="1"/>
    <col min="7435" max="7435" width="11.5703125" style="5" customWidth="1"/>
    <col min="7436" max="7680" width="9.140625" style="5"/>
    <col min="7681" max="7681" width="10.28515625" style="5" customWidth="1"/>
    <col min="7682" max="7682" width="40.140625" style="5" customWidth="1"/>
    <col min="7683" max="7683" width="23.28515625" style="5" customWidth="1"/>
    <col min="7684" max="7684" width="19" style="5" customWidth="1"/>
    <col min="7685" max="7685" width="22.42578125" style="5" customWidth="1"/>
    <col min="7686" max="7686" width="26.42578125" style="5" customWidth="1"/>
    <col min="7687" max="7687" width="18.7109375" style="5" customWidth="1"/>
    <col min="7688" max="7688" width="22.85546875" style="5" customWidth="1"/>
    <col min="7689" max="7689" width="11.42578125" style="5" customWidth="1"/>
    <col min="7690" max="7690" width="11.28515625" style="5" customWidth="1"/>
    <col min="7691" max="7691" width="11.5703125" style="5" customWidth="1"/>
    <col min="7692" max="7936" width="9.140625" style="5"/>
    <col min="7937" max="7937" width="10.28515625" style="5" customWidth="1"/>
    <col min="7938" max="7938" width="40.140625" style="5" customWidth="1"/>
    <col min="7939" max="7939" width="23.28515625" style="5" customWidth="1"/>
    <col min="7940" max="7940" width="19" style="5" customWidth="1"/>
    <col min="7941" max="7941" width="22.42578125" style="5" customWidth="1"/>
    <col min="7942" max="7942" width="26.42578125" style="5" customWidth="1"/>
    <col min="7943" max="7943" width="18.7109375" style="5" customWidth="1"/>
    <col min="7944" max="7944" width="22.85546875" style="5" customWidth="1"/>
    <col min="7945" max="7945" width="11.42578125" style="5" customWidth="1"/>
    <col min="7946" max="7946" width="11.28515625" style="5" customWidth="1"/>
    <col min="7947" max="7947" width="11.5703125" style="5" customWidth="1"/>
    <col min="7948" max="8192" width="9.140625" style="5"/>
    <col min="8193" max="8193" width="10.28515625" style="5" customWidth="1"/>
    <col min="8194" max="8194" width="40.140625" style="5" customWidth="1"/>
    <col min="8195" max="8195" width="23.28515625" style="5" customWidth="1"/>
    <col min="8196" max="8196" width="19" style="5" customWidth="1"/>
    <col min="8197" max="8197" width="22.42578125" style="5" customWidth="1"/>
    <col min="8198" max="8198" width="26.42578125" style="5" customWidth="1"/>
    <col min="8199" max="8199" width="18.7109375" style="5" customWidth="1"/>
    <col min="8200" max="8200" width="22.85546875" style="5" customWidth="1"/>
    <col min="8201" max="8201" width="11.42578125" style="5" customWidth="1"/>
    <col min="8202" max="8202" width="11.28515625" style="5" customWidth="1"/>
    <col min="8203" max="8203" width="11.5703125" style="5" customWidth="1"/>
    <col min="8204" max="8448" width="9.140625" style="5"/>
    <col min="8449" max="8449" width="10.28515625" style="5" customWidth="1"/>
    <col min="8450" max="8450" width="40.140625" style="5" customWidth="1"/>
    <col min="8451" max="8451" width="23.28515625" style="5" customWidth="1"/>
    <col min="8452" max="8452" width="19" style="5" customWidth="1"/>
    <col min="8453" max="8453" width="22.42578125" style="5" customWidth="1"/>
    <col min="8454" max="8454" width="26.42578125" style="5" customWidth="1"/>
    <col min="8455" max="8455" width="18.7109375" style="5" customWidth="1"/>
    <col min="8456" max="8456" width="22.85546875" style="5" customWidth="1"/>
    <col min="8457" max="8457" width="11.42578125" style="5" customWidth="1"/>
    <col min="8458" max="8458" width="11.28515625" style="5" customWidth="1"/>
    <col min="8459" max="8459" width="11.5703125" style="5" customWidth="1"/>
    <col min="8460" max="8704" width="9.140625" style="5"/>
    <col min="8705" max="8705" width="10.28515625" style="5" customWidth="1"/>
    <col min="8706" max="8706" width="40.140625" style="5" customWidth="1"/>
    <col min="8707" max="8707" width="23.28515625" style="5" customWidth="1"/>
    <col min="8708" max="8708" width="19" style="5" customWidth="1"/>
    <col min="8709" max="8709" width="22.42578125" style="5" customWidth="1"/>
    <col min="8710" max="8710" width="26.42578125" style="5" customWidth="1"/>
    <col min="8711" max="8711" width="18.7109375" style="5" customWidth="1"/>
    <col min="8712" max="8712" width="22.85546875" style="5" customWidth="1"/>
    <col min="8713" max="8713" width="11.42578125" style="5" customWidth="1"/>
    <col min="8714" max="8714" width="11.28515625" style="5" customWidth="1"/>
    <col min="8715" max="8715" width="11.5703125" style="5" customWidth="1"/>
    <col min="8716" max="8960" width="9.140625" style="5"/>
    <col min="8961" max="8961" width="10.28515625" style="5" customWidth="1"/>
    <col min="8962" max="8962" width="40.140625" style="5" customWidth="1"/>
    <col min="8963" max="8963" width="23.28515625" style="5" customWidth="1"/>
    <col min="8964" max="8964" width="19" style="5" customWidth="1"/>
    <col min="8965" max="8965" width="22.42578125" style="5" customWidth="1"/>
    <col min="8966" max="8966" width="26.42578125" style="5" customWidth="1"/>
    <col min="8967" max="8967" width="18.7109375" style="5" customWidth="1"/>
    <col min="8968" max="8968" width="22.85546875" style="5" customWidth="1"/>
    <col min="8969" max="8969" width="11.42578125" style="5" customWidth="1"/>
    <col min="8970" max="8970" width="11.28515625" style="5" customWidth="1"/>
    <col min="8971" max="8971" width="11.5703125" style="5" customWidth="1"/>
    <col min="8972" max="9216" width="9.140625" style="5"/>
    <col min="9217" max="9217" width="10.28515625" style="5" customWidth="1"/>
    <col min="9218" max="9218" width="40.140625" style="5" customWidth="1"/>
    <col min="9219" max="9219" width="23.28515625" style="5" customWidth="1"/>
    <col min="9220" max="9220" width="19" style="5" customWidth="1"/>
    <col min="9221" max="9221" width="22.42578125" style="5" customWidth="1"/>
    <col min="9222" max="9222" width="26.42578125" style="5" customWidth="1"/>
    <col min="9223" max="9223" width="18.7109375" style="5" customWidth="1"/>
    <col min="9224" max="9224" width="22.85546875" style="5" customWidth="1"/>
    <col min="9225" max="9225" width="11.42578125" style="5" customWidth="1"/>
    <col min="9226" max="9226" width="11.28515625" style="5" customWidth="1"/>
    <col min="9227" max="9227" width="11.5703125" style="5" customWidth="1"/>
    <col min="9228" max="9472" width="9.140625" style="5"/>
    <col min="9473" max="9473" width="10.28515625" style="5" customWidth="1"/>
    <col min="9474" max="9474" width="40.140625" style="5" customWidth="1"/>
    <col min="9475" max="9475" width="23.28515625" style="5" customWidth="1"/>
    <col min="9476" max="9476" width="19" style="5" customWidth="1"/>
    <col min="9477" max="9477" width="22.42578125" style="5" customWidth="1"/>
    <col min="9478" max="9478" width="26.42578125" style="5" customWidth="1"/>
    <col min="9479" max="9479" width="18.7109375" style="5" customWidth="1"/>
    <col min="9480" max="9480" width="22.85546875" style="5" customWidth="1"/>
    <col min="9481" max="9481" width="11.42578125" style="5" customWidth="1"/>
    <col min="9482" max="9482" width="11.28515625" style="5" customWidth="1"/>
    <col min="9483" max="9483" width="11.5703125" style="5" customWidth="1"/>
    <col min="9484" max="9728" width="9.140625" style="5"/>
    <col min="9729" max="9729" width="10.28515625" style="5" customWidth="1"/>
    <col min="9730" max="9730" width="40.140625" style="5" customWidth="1"/>
    <col min="9731" max="9731" width="23.28515625" style="5" customWidth="1"/>
    <col min="9732" max="9732" width="19" style="5" customWidth="1"/>
    <col min="9733" max="9733" width="22.42578125" style="5" customWidth="1"/>
    <col min="9734" max="9734" width="26.42578125" style="5" customWidth="1"/>
    <col min="9735" max="9735" width="18.7109375" style="5" customWidth="1"/>
    <col min="9736" max="9736" width="22.85546875" style="5" customWidth="1"/>
    <col min="9737" max="9737" width="11.42578125" style="5" customWidth="1"/>
    <col min="9738" max="9738" width="11.28515625" style="5" customWidth="1"/>
    <col min="9739" max="9739" width="11.5703125" style="5" customWidth="1"/>
    <col min="9740" max="9984" width="9.140625" style="5"/>
    <col min="9985" max="9985" width="10.28515625" style="5" customWidth="1"/>
    <col min="9986" max="9986" width="40.140625" style="5" customWidth="1"/>
    <col min="9987" max="9987" width="23.28515625" style="5" customWidth="1"/>
    <col min="9988" max="9988" width="19" style="5" customWidth="1"/>
    <col min="9989" max="9989" width="22.42578125" style="5" customWidth="1"/>
    <col min="9990" max="9990" width="26.42578125" style="5" customWidth="1"/>
    <col min="9991" max="9991" width="18.7109375" style="5" customWidth="1"/>
    <col min="9992" max="9992" width="22.85546875" style="5" customWidth="1"/>
    <col min="9993" max="9993" width="11.42578125" style="5" customWidth="1"/>
    <col min="9994" max="9994" width="11.28515625" style="5" customWidth="1"/>
    <col min="9995" max="9995" width="11.5703125" style="5" customWidth="1"/>
    <col min="9996" max="10240" width="9.140625" style="5"/>
    <col min="10241" max="10241" width="10.28515625" style="5" customWidth="1"/>
    <col min="10242" max="10242" width="40.140625" style="5" customWidth="1"/>
    <col min="10243" max="10243" width="23.28515625" style="5" customWidth="1"/>
    <col min="10244" max="10244" width="19" style="5" customWidth="1"/>
    <col min="10245" max="10245" width="22.42578125" style="5" customWidth="1"/>
    <col min="10246" max="10246" width="26.42578125" style="5" customWidth="1"/>
    <col min="10247" max="10247" width="18.7109375" style="5" customWidth="1"/>
    <col min="10248" max="10248" width="22.85546875" style="5" customWidth="1"/>
    <col min="10249" max="10249" width="11.42578125" style="5" customWidth="1"/>
    <col min="10250" max="10250" width="11.28515625" style="5" customWidth="1"/>
    <col min="10251" max="10251" width="11.5703125" style="5" customWidth="1"/>
    <col min="10252" max="10496" width="9.140625" style="5"/>
    <col min="10497" max="10497" width="10.28515625" style="5" customWidth="1"/>
    <col min="10498" max="10498" width="40.140625" style="5" customWidth="1"/>
    <col min="10499" max="10499" width="23.28515625" style="5" customWidth="1"/>
    <col min="10500" max="10500" width="19" style="5" customWidth="1"/>
    <col min="10501" max="10501" width="22.42578125" style="5" customWidth="1"/>
    <col min="10502" max="10502" width="26.42578125" style="5" customWidth="1"/>
    <col min="10503" max="10503" width="18.7109375" style="5" customWidth="1"/>
    <col min="10504" max="10504" width="22.85546875" style="5" customWidth="1"/>
    <col min="10505" max="10505" width="11.42578125" style="5" customWidth="1"/>
    <col min="10506" max="10506" width="11.28515625" style="5" customWidth="1"/>
    <col min="10507" max="10507" width="11.5703125" style="5" customWidth="1"/>
    <col min="10508" max="10752" width="9.140625" style="5"/>
    <col min="10753" max="10753" width="10.28515625" style="5" customWidth="1"/>
    <col min="10754" max="10754" width="40.140625" style="5" customWidth="1"/>
    <col min="10755" max="10755" width="23.28515625" style="5" customWidth="1"/>
    <col min="10756" max="10756" width="19" style="5" customWidth="1"/>
    <col min="10757" max="10757" width="22.42578125" style="5" customWidth="1"/>
    <col min="10758" max="10758" width="26.42578125" style="5" customWidth="1"/>
    <col min="10759" max="10759" width="18.7109375" style="5" customWidth="1"/>
    <col min="10760" max="10760" width="22.85546875" style="5" customWidth="1"/>
    <col min="10761" max="10761" width="11.42578125" style="5" customWidth="1"/>
    <col min="10762" max="10762" width="11.28515625" style="5" customWidth="1"/>
    <col min="10763" max="10763" width="11.5703125" style="5" customWidth="1"/>
    <col min="10764" max="11008" width="9.140625" style="5"/>
    <col min="11009" max="11009" width="10.28515625" style="5" customWidth="1"/>
    <col min="11010" max="11010" width="40.140625" style="5" customWidth="1"/>
    <col min="11011" max="11011" width="23.28515625" style="5" customWidth="1"/>
    <col min="11012" max="11012" width="19" style="5" customWidth="1"/>
    <col min="11013" max="11013" width="22.42578125" style="5" customWidth="1"/>
    <col min="11014" max="11014" width="26.42578125" style="5" customWidth="1"/>
    <col min="11015" max="11015" width="18.7109375" style="5" customWidth="1"/>
    <col min="11016" max="11016" width="22.85546875" style="5" customWidth="1"/>
    <col min="11017" max="11017" width="11.42578125" style="5" customWidth="1"/>
    <col min="11018" max="11018" width="11.28515625" style="5" customWidth="1"/>
    <col min="11019" max="11019" width="11.5703125" style="5" customWidth="1"/>
    <col min="11020" max="11264" width="9.140625" style="5"/>
    <col min="11265" max="11265" width="10.28515625" style="5" customWidth="1"/>
    <col min="11266" max="11266" width="40.140625" style="5" customWidth="1"/>
    <col min="11267" max="11267" width="23.28515625" style="5" customWidth="1"/>
    <col min="11268" max="11268" width="19" style="5" customWidth="1"/>
    <col min="11269" max="11269" width="22.42578125" style="5" customWidth="1"/>
    <col min="11270" max="11270" width="26.42578125" style="5" customWidth="1"/>
    <col min="11271" max="11271" width="18.7109375" style="5" customWidth="1"/>
    <col min="11272" max="11272" width="22.85546875" style="5" customWidth="1"/>
    <col min="11273" max="11273" width="11.42578125" style="5" customWidth="1"/>
    <col min="11274" max="11274" width="11.28515625" style="5" customWidth="1"/>
    <col min="11275" max="11275" width="11.5703125" style="5" customWidth="1"/>
    <col min="11276" max="11520" width="9.140625" style="5"/>
    <col min="11521" max="11521" width="10.28515625" style="5" customWidth="1"/>
    <col min="11522" max="11522" width="40.140625" style="5" customWidth="1"/>
    <col min="11523" max="11523" width="23.28515625" style="5" customWidth="1"/>
    <col min="11524" max="11524" width="19" style="5" customWidth="1"/>
    <col min="11525" max="11525" width="22.42578125" style="5" customWidth="1"/>
    <col min="11526" max="11526" width="26.42578125" style="5" customWidth="1"/>
    <col min="11527" max="11527" width="18.7109375" style="5" customWidth="1"/>
    <col min="11528" max="11528" width="22.85546875" style="5" customWidth="1"/>
    <col min="11529" max="11529" width="11.42578125" style="5" customWidth="1"/>
    <col min="11530" max="11530" width="11.28515625" style="5" customWidth="1"/>
    <col min="11531" max="11531" width="11.5703125" style="5" customWidth="1"/>
    <col min="11532" max="11776" width="9.140625" style="5"/>
    <col min="11777" max="11777" width="10.28515625" style="5" customWidth="1"/>
    <col min="11778" max="11778" width="40.140625" style="5" customWidth="1"/>
    <col min="11779" max="11779" width="23.28515625" style="5" customWidth="1"/>
    <col min="11780" max="11780" width="19" style="5" customWidth="1"/>
    <col min="11781" max="11781" width="22.42578125" style="5" customWidth="1"/>
    <col min="11782" max="11782" width="26.42578125" style="5" customWidth="1"/>
    <col min="11783" max="11783" width="18.7109375" style="5" customWidth="1"/>
    <col min="11784" max="11784" width="22.85546875" style="5" customWidth="1"/>
    <col min="11785" max="11785" width="11.42578125" style="5" customWidth="1"/>
    <col min="11786" max="11786" width="11.28515625" style="5" customWidth="1"/>
    <col min="11787" max="11787" width="11.5703125" style="5" customWidth="1"/>
    <col min="11788" max="12032" width="9.140625" style="5"/>
    <col min="12033" max="12033" width="10.28515625" style="5" customWidth="1"/>
    <col min="12034" max="12034" width="40.140625" style="5" customWidth="1"/>
    <col min="12035" max="12035" width="23.28515625" style="5" customWidth="1"/>
    <col min="12036" max="12036" width="19" style="5" customWidth="1"/>
    <col min="12037" max="12037" width="22.42578125" style="5" customWidth="1"/>
    <col min="12038" max="12038" width="26.42578125" style="5" customWidth="1"/>
    <col min="12039" max="12039" width="18.7109375" style="5" customWidth="1"/>
    <col min="12040" max="12040" width="22.85546875" style="5" customWidth="1"/>
    <col min="12041" max="12041" width="11.42578125" style="5" customWidth="1"/>
    <col min="12042" max="12042" width="11.28515625" style="5" customWidth="1"/>
    <col min="12043" max="12043" width="11.5703125" style="5" customWidth="1"/>
    <col min="12044" max="12288" width="9.140625" style="5"/>
    <col min="12289" max="12289" width="10.28515625" style="5" customWidth="1"/>
    <col min="12290" max="12290" width="40.140625" style="5" customWidth="1"/>
    <col min="12291" max="12291" width="23.28515625" style="5" customWidth="1"/>
    <col min="12292" max="12292" width="19" style="5" customWidth="1"/>
    <col min="12293" max="12293" width="22.42578125" style="5" customWidth="1"/>
    <col min="12294" max="12294" width="26.42578125" style="5" customWidth="1"/>
    <col min="12295" max="12295" width="18.7109375" style="5" customWidth="1"/>
    <col min="12296" max="12296" width="22.85546875" style="5" customWidth="1"/>
    <col min="12297" max="12297" width="11.42578125" style="5" customWidth="1"/>
    <col min="12298" max="12298" width="11.28515625" style="5" customWidth="1"/>
    <col min="12299" max="12299" width="11.5703125" style="5" customWidth="1"/>
    <col min="12300" max="12544" width="9.140625" style="5"/>
    <col min="12545" max="12545" width="10.28515625" style="5" customWidth="1"/>
    <col min="12546" max="12546" width="40.140625" style="5" customWidth="1"/>
    <col min="12547" max="12547" width="23.28515625" style="5" customWidth="1"/>
    <col min="12548" max="12548" width="19" style="5" customWidth="1"/>
    <col min="12549" max="12549" width="22.42578125" style="5" customWidth="1"/>
    <col min="12550" max="12550" width="26.42578125" style="5" customWidth="1"/>
    <col min="12551" max="12551" width="18.7109375" style="5" customWidth="1"/>
    <col min="12552" max="12552" width="22.85546875" style="5" customWidth="1"/>
    <col min="12553" max="12553" width="11.42578125" style="5" customWidth="1"/>
    <col min="12554" max="12554" width="11.28515625" style="5" customWidth="1"/>
    <col min="12555" max="12555" width="11.5703125" style="5" customWidth="1"/>
    <col min="12556" max="12800" width="9.140625" style="5"/>
    <col min="12801" max="12801" width="10.28515625" style="5" customWidth="1"/>
    <col min="12802" max="12802" width="40.140625" style="5" customWidth="1"/>
    <col min="12803" max="12803" width="23.28515625" style="5" customWidth="1"/>
    <col min="12804" max="12804" width="19" style="5" customWidth="1"/>
    <col min="12805" max="12805" width="22.42578125" style="5" customWidth="1"/>
    <col min="12806" max="12806" width="26.42578125" style="5" customWidth="1"/>
    <col min="12807" max="12807" width="18.7109375" style="5" customWidth="1"/>
    <col min="12808" max="12808" width="22.85546875" style="5" customWidth="1"/>
    <col min="12809" max="12809" width="11.42578125" style="5" customWidth="1"/>
    <col min="12810" max="12810" width="11.28515625" style="5" customWidth="1"/>
    <col min="12811" max="12811" width="11.5703125" style="5" customWidth="1"/>
    <col min="12812" max="13056" width="9.140625" style="5"/>
    <col min="13057" max="13057" width="10.28515625" style="5" customWidth="1"/>
    <col min="13058" max="13058" width="40.140625" style="5" customWidth="1"/>
    <col min="13059" max="13059" width="23.28515625" style="5" customWidth="1"/>
    <col min="13060" max="13060" width="19" style="5" customWidth="1"/>
    <col min="13061" max="13061" width="22.42578125" style="5" customWidth="1"/>
    <col min="13062" max="13062" width="26.42578125" style="5" customWidth="1"/>
    <col min="13063" max="13063" width="18.7109375" style="5" customWidth="1"/>
    <col min="13064" max="13064" width="22.85546875" style="5" customWidth="1"/>
    <col min="13065" max="13065" width="11.42578125" style="5" customWidth="1"/>
    <col min="13066" max="13066" width="11.28515625" style="5" customWidth="1"/>
    <col min="13067" max="13067" width="11.5703125" style="5" customWidth="1"/>
    <col min="13068" max="13312" width="9.140625" style="5"/>
    <col min="13313" max="13313" width="10.28515625" style="5" customWidth="1"/>
    <col min="13314" max="13314" width="40.140625" style="5" customWidth="1"/>
    <col min="13315" max="13315" width="23.28515625" style="5" customWidth="1"/>
    <col min="13316" max="13316" width="19" style="5" customWidth="1"/>
    <col min="13317" max="13317" width="22.42578125" style="5" customWidth="1"/>
    <col min="13318" max="13318" width="26.42578125" style="5" customWidth="1"/>
    <col min="13319" max="13319" width="18.7109375" style="5" customWidth="1"/>
    <col min="13320" max="13320" width="22.85546875" style="5" customWidth="1"/>
    <col min="13321" max="13321" width="11.42578125" style="5" customWidth="1"/>
    <col min="13322" max="13322" width="11.28515625" style="5" customWidth="1"/>
    <col min="13323" max="13323" width="11.5703125" style="5" customWidth="1"/>
    <col min="13324" max="13568" width="9.140625" style="5"/>
    <col min="13569" max="13569" width="10.28515625" style="5" customWidth="1"/>
    <col min="13570" max="13570" width="40.140625" style="5" customWidth="1"/>
    <col min="13571" max="13571" width="23.28515625" style="5" customWidth="1"/>
    <col min="13572" max="13572" width="19" style="5" customWidth="1"/>
    <col min="13573" max="13573" width="22.42578125" style="5" customWidth="1"/>
    <col min="13574" max="13574" width="26.42578125" style="5" customWidth="1"/>
    <col min="13575" max="13575" width="18.7109375" style="5" customWidth="1"/>
    <col min="13576" max="13576" width="22.85546875" style="5" customWidth="1"/>
    <col min="13577" max="13577" width="11.42578125" style="5" customWidth="1"/>
    <col min="13578" max="13578" width="11.28515625" style="5" customWidth="1"/>
    <col min="13579" max="13579" width="11.5703125" style="5" customWidth="1"/>
    <col min="13580" max="13824" width="9.140625" style="5"/>
    <col min="13825" max="13825" width="10.28515625" style="5" customWidth="1"/>
    <col min="13826" max="13826" width="40.140625" style="5" customWidth="1"/>
    <col min="13827" max="13827" width="23.28515625" style="5" customWidth="1"/>
    <col min="13828" max="13828" width="19" style="5" customWidth="1"/>
    <col min="13829" max="13829" width="22.42578125" style="5" customWidth="1"/>
    <col min="13830" max="13830" width="26.42578125" style="5" customWidth="1"/>
    <col min="13831" max="13831" width="18.7109375" style="5" customWidth="1"/>
    <col min="13832" max="13832" width="22.85546875" style="5" customWidth="1"/>
    <col min="13833" max="13833" width="11.42578125" style="5" customWidth="1"/>
    <col min="13834" max="13834" width="11.28515625" style="5" customWidth="1"/>
    <col min="13835" max="13835" width="11.5703125" style="5" customWidth="1"/>
    <col min="13836" max="14080" width="9.140625" style="5"/>
    <col min="14081" max="14081" width="10.28515625" style="5" customWidth="1"/>
    <col min="14082" max="14082" width="40.140625" style="5" customWidth="1"/>
    <col min="14083" max="14083" width="23.28515625" style="5" customWidth="1"/>
    <col min="14084" max="14084" width="19" style="5" customWidth="1"/>
    <col min="14085" max="14085" width="22.42578125" style="5" customWidth="1"/>
    <col min="14086" max="14086" width="26.42578125" style="5" customWidth="1"/>
    <col min="14087" max="14087" width="18.7109375" style="5" customWidth="1"/>
    <col min="14088" max="14088" width="22.85546875" style="5" customWidth="1"/>
    <col min="14089" max="14089" width="11.42578125" style="5" customWidth="1"/>
    <col min="14090" max="14090" width="11.28515625" style="5" customWidth="1"/>
    <col min="14091" max="14091" width="11.5703125" style="5" customWidth="1"/>
    <col min="14092" max="14336" width="9.140625" style="5"/>
    <col min="14337" max="14337" width="10.28515625" style="5" customWidth="1"/>
    <col min="14338" max="14338" width="40.140625" style="5" customWidth="1"/>
    <col min="14339" max="14339" width="23.28515625" style="5" customWidth="1"/>
    <col min="14340" max="14340" width="19" style="5" customWidth="1"/>
    <col min="14341" max="14341" width="22.42578125" style="5" customWidth="1"/>
    <col min="14342" max="14342" width="26.42578125" style="5" customWidth="1"/>
    <col min="14343" max="14343" width="18.7109375" style="5" customWidth="1"/>
    <col min="14344" max="14344" width="22.85546875" style="5" customWidth="1"/>
    <col min="14345" max="14345" width="11.42578125" style="5" customWidth="1"/>
    <col min="14346" max="14346" width="11.28515625" style="5" customWidth="1"/>
    <col min="14347" max="14347" width="11.5703125" style="5" customWidth="1"/>
    <col min="14348" max="14592" width="9.140625" style="5"/>
    <col min="14593" max="14593" width="10.28515625" style="5" customWidth="1"/>
    <col min="14594" max="14594" width="40.140625" style="5" customWidth="1"/>
    <col min="14595" max="14595" width="23.28515625" style="5" customWidth="1"/>
    <col min="14596" max="14596" width="19" style="5" customWidth="1"/>
    <col min="14597" max="14597" width="22.42578125" style="5" customWidth="1"/>
    <col min="14598" max="14598" width="26.42578125" style="5" customWidth="1"/>
    <col min="14599" max="14599" width="18.7109375" style="5" customWidth="1"/>
    <col min="14600" max="14600" width="22.85546875" style="5" customWidth="1"/>
    <col min="14601" max="14601" width="11.42578125" style="5" customWidth="1"/>
    <col min="14602" max="14602" width="11.28515625" style="5" customWidth="1"/>
    <col min="14603" max="14603" width="11.5703125" style="5" customWidth="1"/>
    <col min="14604" max="14848" width="9.140625" style="5"/>
    <col min="14849" max="14849" width="10.28515625" style="5" customWidth="1"/>
    <col min="14850" max="14850" width="40.140625" style="5" customWidth="1"/>
    <col min="14851" max="14851" width="23.28515625" style="5" customWidth="1"/>
    <col min="14852" max="14852" width="19" style="5" customWidth="1"/>
    <col min="14853" max="14853" width="22.42578125" style="5" customWidth="1"/>
    <col min="14854" max="14854" width="26.42578125" style="5" customWidth="1"/>
    <col min="14855" max="14855" width="18.7109375" style="5" customWidth="1"/>
    <col min="14856" max="14856" width="22.85546875" style="5" customWidth="1"/>
    <col min="14857" max="14857" width="11.42578125" style="5" customWidth="1"/>
    <col min="14858" max="14858" width="11.28515625" style="5" customWidth="1"/>
    <col min="14859" max="14859" width="11.5703125" style="5" customWidth="1"/>
    <col min="14860" max="15104" width="9.140625" style="5"/>
    <col min="15105" max="15105" width="10.28515625" style="5" customWidth="1"/>
    <col min="15106" max="15106" width="40.140625" style="5" customWidth="1"/>
    <col min="15107" max="15107" width="23.28515625" style="5" customWidth="1"/>
    <col min="15108" max="15108" width="19" style="5" customWidth="1"/>
    <col min="15109" max="15109" width="22.42578125" style="5" customWidth="1"/>
    <col min="15110" max="15110" width="26.42578125" style="5" customWidth="1"/>
    <col min="15111" max="15111" width="18.7109375" style="5" customWidth="1"/>
    <col min="15112" max="15112" width="22.85546875" style="5" customWidth="1"/>
    <col min="15113" max="15113" width="11.42578125" style="5" customWidth="1"/>
    <col min="15114" max="15114" width="11.28515625" style="5" customWidth="1"/>
    <col min="15115" max="15115" width="11.5703125" style="5" customWidth="1"/>
    <col min="15116" max="15360" width="9.140625" style="5"/>
    <col min="15361" max="15361" width="10.28515625" style="5" customWidth="1"/>
    <col min="15362" max="15362" width="40.140625" style="5" customWidth="1"/>
    <col min="15363" max="15363" width="23.28515625" style="5" customWidth="1"/>
    <col min="15364" max="15364" width="19" style="5" customWidth="1"/>
    <col min="15365" max="15365" width="22.42578125" style="5" customWidth="1"/>
    <col min="15366" max="15366" width="26.42578125" style="5" customWidth="1"/>
    <col min="15367" max="15367" width="18.7109375" style="5" customWidth="1"/>
    <col min="15368" max="15368" width="22.85546875" style="5" customWidth="1"/>
    <col min="15369" max="15369" width="11.42578125" style="5" customWidth="1"/>
    <col min="15370" max="15370" width="11.28515625" style="5" customWidth="1"/>
    <col min="15371" max="15371" width="11.5703125" style="5" customWidth="1"/>
    <col min="15372" max="15616" width="9.140625" style="5"/>
    <col min="15617" max="15617" width="10.28515625" style="5" customWidth="1"/>
    <col min="15618" max="15618" width="40.140625" style="5" customWidth="1"/>
    <col min="15619" max="15619" width="23.28515625" style="5" customWidth="1"/>
    <col min="15620" max="15620" width="19" style="5" customWidth="1"/>
    <col min="15621" max="15621" width="22.42578125" style="5" customWidth="1"/>
    <col min="15622" max="15622" width="26.42578125" style="5" customWidth="1"/>
    <col min="15623" max="15623" width="18.7109375" style="5" customWidth="1"/>
    <col min="15624" max="15624" width="22.85546875" style="5" customWidth="1"/>
    <col min="15625" max="15625" width="11.42578125" style="5" customWidth="1"/>
    <col min="15626" max="15626" width="11.28515625" style="5" customWidth="1"/>
    <col min="15627" max="15627" width="11.5703125" style="5" customWidth="1"/>
    <col min="15628" max="15872" width="9.140625" style="5"/>
    <col min="15873" max="15873" width="10.28515625" style="5" customWidth="1"/>
    <col min="15874" max="15874" width="40.140625" style="5" customWidth="1"/>
    <col min="15875" max="15875" width="23.28515625" style="5" customWidth="1"/>
    <col min="15876" max="15876" width="19" style="5" customWidth="1"/>
    <col min="15877" max="15877" width="22.42578125" style="5" customWidth="1"/>
    <col min="15878" max="15878" width="26.42578125" style="5" customWidth="1"/>
    <col min="15879" max="15879" width="18.7109375" style="5" customWidth="1"/>
    <col min="15880" max="15880" width="22.85546875" style="5" customWidth="1"/>
    <col min="15881" max="15881" width="11.42578125" style="5" customWidth="1"/>
    <col min="15882" max="15882" width="11.28515625" style="5" customWidth="1"/>
    <col min="15883" max="15883" width="11.5703125" style="5" customWidth="1"/>
    <col min="15884" max="16128" width="9.140625" style="5"/>
    <col min="16129" max="16129" width="10.28515625" style="5" customWidth="1"/>
    <col min="16130" max="16130" width="40.140625" style="5" customWidth="1"/>
    <col min="16131" max="16131" width="23.28515625" style="5" customWidth="1"/>
    <col min="16132" max="16132" width="19" style="5" customWidth="1"/>
    <col min="16133" max="16133" width="22.42578125" style="5" customWidth="1"/>
    <col min="16134" max="16134" width="26.42578125" style="5" customWidth="1"/>
    <col min="16135" max="16135" width="18.7109375" style="5" customWidth="1"/>
    <col min="16136" max="16136" width="22.85546875" style="5" customWidth="1"/>
    <col min="16137" max="16137" width="11.42578125" style="5" customWidth="1"/>
    <col min="16138" max="16138" width="11.28515625" style="5" customWidth="1"/>
    <col min="16139" max="16139" width="11.5703125" style="5" customWidth="1"/>
    <col min="16140" max="16384" width="9.140625" style="5"/>
  </cols>
  <sheetData>
    <row r="1" spans="1:10" ht="15.75" x14ac:dyDescent="0.25">
      <c r="A1" s="102"/>
      <c r="B1" s="125"/>
      <c r="C1" s="125"/>
      <c r="D1" s="102"/>
      <c r="E1" s="102"/>
      <c r="F1" s="103"/>
      <c r="G1" s="304" t="s">
        <v>328</v>
      </c>
      <c r="H1" s="304"/>
    </row>
    <row r="2" spans="1:10" ht="57.6" customHeight="1" x14ac:dyDescent="0.25">
      <c r="A2" s="102"/>
      <c r="B2" s="125"/>
      <c r="C2" s="125"/>
      <c r="D2" s="102"/>
      <c r="E2" s="102"/>
      <c r="F2" s="305" t="s">
        <v>48</v>
      </c>
      <c r="G2" s="305"/>
      <c r="H2" s="305"/>
    </row>
    <row r="3" spans="1:10" ht="18.75" x14ac:dyDescent="0.25">
      <c r="A3" s="306" t="s">
        <v>214</v>
      </c>
      <c r="B3" s="306"/>
      <c r="C3" s="306"/>
      <c r="D3" s="306"/>
      <c r="E3" s="306"/>
      <c r="F3" s="306"/>
      <c r="G3" s="306"/>
      <c r="H3" s="306"/>
    </row>
    <row r="4" spans="1:10" ht="41.25" customHeight="1" x14ac:dyDescent="0.25">
      <c r="A4" s="307" t="s">
        <v>541</v>
      </c>
      <c r="B4" s="307"/>
      <c r="C4" s="307"/>
      <c r="D4" s="307"/>
      <c r="E4" s="307"/>
      <c r="F4" s="307"/>
      <c r="G4" s="307"/>
      <c r="H4" s="307"/>
    </row>
    <row r="5" spans="1:10" ht="18.75" x14ac:dyDescent="0.25">
      <c r="A5" s="158"/>
      <c r="B5" s="126"/>
      <c r="C5" s="126"/>
      <c r="D5" s="104"/>
      <c r="E5" s="104"/>
      <c r="F5" s="104"/>
      <c r="G5" s="105"/>
      <c r="H5" s="106" t="s">
        <v>215</v>
      </c>
    </row>
    <row r="6" spans="1:10" ht="15" customHeight="1" x14ac:dyDescent="0.25">
      <c r="A6" s="308" t="s">
        <v>50</v>
      </c>
      <c r="B6" s="308" t="s">
        <v>216</v>
      </c>
      <c r="C6" s="308" t="s">
        <v>217</v>
      </c>
      <c r="D6" s="308" t="s">
        <v>218</v>
      </c>
      <c r="E6" s="308"/>
      <c r="F6" s="308" t="s">
        <v>219</v>
      </c>
      <c r="G6" s="309" t="s">
        <v>220</v>
      </c>
      <c r="H6" s="299" t="s">
        <v>221</v>
      </c>
    </row>
    <row r="7" spans="1:10" ht="25.5" customHeight="1" x14ac:dyDescent="0.25">
      <c r="A7" s="308"/>
      <c r="B7" s="308"/>
      <c r="C7" s="308"/>
      <c r="D7" s="308"/>
      <c r="E7" s="308"/>
      <c r="F7" s="308"/>
      <c r="G7" s="309"/>
      <c r="H7" s="299"/>
    </row>
    <row r="8" spans="1:10" ht="77.25" customHeight="1" x14ac:dyDescent="0.25">
      <c r="A8" s="308"/>
      <c r="B8" s="308"/>
      <c r="C8" s="308"/>
      <c r="D8" s="159" t="s">
        <v>222</v>
      </c>
      <c r="E8" s="159" t="s">
        <v>223</v>
      </c>
      <c r="F8" s="308"/>
      <c r="G8" s="309"/>
      <c r="H8" s="299"/>
    </row>
    <row r="9" spans="1:10" ht="15.6" customHeight="1" x14ac:dyDescent="0.25">
      <c r="A9" s="173">
        <v>1</v>
      </c>
      <c r="B9" s="173">
        <v>2</v>
      </c>
      <c r="C9" s="173">
        <v>3</v>
      </c>
      <c r="D9" s="173">
        <v>4</v>
      </c>
      <c r="E9" s="173">
        <v>5</v>
      </c>
      <c r="F9" s="173">
        <v>6</v>
      </c>
      <c r="G9" s="173">
        <v>7</v>
      </c>
      <c r="H9" s="174">
        <v>8</v>
      </c>
    </row>
    <row r="10" spans="1:10" ht="18.75" x14ac:dyDescent="0.25">
      <c r="A10" s="300" t="s">
        <v>517</v>
      </c>
      <c r="B10" s="300"/>
      <c r="C10" s="127" t="s">
        <v>57</v>
      </c>
      <c r="D10" s="85">
        <f>D11+D13+D14</f>
        <v>11683.423999999999</v>
      </c>
      <c r="E10" s="85">
        <f>E11+E13+E14</f>
        <v>13992.026620000004</v>
      </c>
      <c r="F10" s="85">
        <f>F11+F13+F14</f>
        <v>10309.887423107686</v>
      </c>
      <c r="G10" s="85">
        <f>G11+G13+G14</f>
        <v>10293.811928837686</v>
      </c>
      <c r="H10" s="85">
        <f>H11+H13+H14</f>
        <v>10265.737928837687</v>
      </c>
      <c r="I10" s="6"/>
      <c r="J10" s="9"/>
    </row>
    <row r="11" spans="1:10" ht="18.75" x14ac:dyDescent="0.25">
      <c r="A11" s="300"/>
      <c r="B11" s="300"/>
      <c r="C11" s="154" t="s">
        <v>228</v>
      </c>
      <c r="D11" s="83">
        <f>D16+D40+D58+D201+D216+D226+D236+D241+D246</f>
        <v>8516.0879999999997</v>
      </c>
      <c r="E11" s="83">
        <f>E16+E40+E58+E201+E216+E226+E236+E241+E246</f>
        <v>11896.319620000004</v>
      </c>
      <c r="F11" s="83">
        <f>F16+F40+F58+F201+F216+F226+F236+F241+F246</f>
        <v>8538.1115749676865</v>
      </c>
      <c r="G11" s="83">
        <f>G16+G40+G58+G201+G216+G226+G236+G241+G246</f>
        <v>8522.036080697686</v>
      </c>
      <c r="H11" s="83">
        <f>H16+H40+H58+H201+H216+H226+H236+H241+H246</f>
        <v>8493.9620806976873</v>
      </c>
      <c r="I11" s="32"/>
      <c r="J11" s="9"/>
    </row>
    <row r="12" spans="1:10" ht="240.75" customHeight="1" x14ac:dyDescent="0.25">
      <c r="A12" s="300"/>
      <c r="B12" s="300"/>
      <c r="C12" s="154" t="s">
        <v>277</v>
      </c>
      <c r="D12" s="83">
        <f>D17+D41+D59+D202+D217+D227+D247</f>
        <v>717.29200000000003</v>
      </c>
      <c r="E12" s="83">
        <f>E17+E41+E59+E202+E217+E227+E247+E242</f>
        <v>598.66099999999994</v>
      </c>
      <c r="F12" s="83">
        <f t="shared" ref="F12:H12" si="0">F17+F41+F59+F202+F217+F227+F247+F242</f>
        <v>557.05029710999997</v>
      </c>
      <c r="G12" s="83">
        <f t="shared" si="0"/>
        <v>546.32424590999995</v>
      </c>
      <c r="H12" s="83">
        <f t="shared" si="0"/>
        <v>546.32424590999995</v>
      </c>
    </row>
    <row r="13" spans="1:10" s="3" customFormat="1" ht="63.75" customHeight="1" x14ac:dyDescent="0.25">
      <c r="A13" s="300"/>
      <c r="B13" s="300"/>
      <c r="C13" s="154" t="s">
        <v>225</v>
      </c>
      <c r="D13" s="83">
        <f>D18+D42+D60+D203+D218+D228+D248</f>
        <v>51.344999999999999</v>
      </c>
      <c r="E13" s="83">
        <f t="shared" ref="E13:H14" si="1">E18+E42+E60+E203+E218+E228+E238+E243+E248</f>
        <v>80.007999999999996</v>
      </c>
      <c r="F13" s="83">
        <f t="shared" si="1"/>
        <v>27.028848140000001</v>
      </c>
      <c r="G13" s="83">
        <f t="shared" si="1"/>
        <v>27.028848140000001</v>
      </c>
      <c r="H13" s="83">
        <f t="shared" si="1"/>
        <v>27.028848140000001</v>
      </c>
    </row>
    <row r="14" spans="1:10" ht="37.5" x14ac:dyDescent="0.25">
      <c r="A14" s="300"/>
      <c r="B14" s="300"/>
      <c r="C14" s="154" t="s">
        <v>226</v>
      </c>
      <c r="D14" s="83">
        <f>D19+D43+D61+D204+D219+D229+D239+D244+D249</f>
        <v>3115.9909999999995</v>
      </c>
      <c r="E14" s="83">
        <f t="shared" si="1"/>
        <v>2015.6990000000001</v>
      </c>
      <c r="F14" s="83">
        <f t="shared" si="1"/>
        <v>1744.7470000000001</v>
      </c>
      <c r="G14" s="83">
        <f t="shared" si="1"/>
        <v>1744.7470000000001</v>
      </c>
      <c r="H14" s="83">
        <f t="shared" si="1"/>
        <v>1744.7470000000001</v>
      </c>
      <c r="J14" s="9"/>
    </row>
    <row r="15" spans="1:10" ht="15.75" customHeight="1" x14ac:dyDescent="0.25">
      <c r="A15" s="301" t="s">
        <v>0</v>
      </c>
      <c r="B15" s="302" t="s">
        <v>227</v>
      </c>
      <c r="C15" s="128" t="s">
        <v>61</v>
      </c>
      <c r="D15" s="160">
        <f>D16+D18+D19</f>
        <v>224.64800000000002</v>
      </c>
      <c r="E15" s="160">
        <f>E16+E18+E19</f>
        <v>356.45200000000006</v>
      </c>
      <c r="F15" s="160">
        <f>F16+F18+F19</f>
        <v>197.30070662000003</v>
      </c>
      <c r="G15" s="160">
        <f>G16+G18+G19</f>
        <v>196.57991183000001</v>
      </c>
      <c r="H15" s="160">
        <f>H16+H18+H19</f>
        <v>196.57991183000001</v>
      </c>
      <c r="I15" s="7"/>
    </row>
    <row r="16" spans="1:10" ht="18.75" x14ac:dyDescent="0.25">
      <c r="A16" s="301"/>
      <c r="B16" s="302"/>
      <c r="C16" s="154" t="s">
        <v>228</v>
      </c>
      <c r="D16" s="83">
        <f>D21+D26+D36</f>
        <v>224.64800000000002</v>
      </c>
      <c r="E16" s="83">
        <f>E21+E26+E36+E37</f>
        <v>356.45200000000006</v>
      </c>
      <c r="F16" s="83">
        <f t="shared" ref="F16:H16" si="2">F21+F26+F36+F37</f>
        <v>197.30070662000003</v>
      </c>
      <c r="G16" s="83">
        <f t="shared" si="2"/>
        <v>196.57991183000001</v>
      </c>
      <c r="H16" s="83">
        <f t="shared" si="2"/>
        <v>196.57991183000001</v>
      </c>
      <c r="I16" s="7"/>
    </row>
    <row r="17" spans="1:9" ht="74.25" customHeight="1" x14ac:dyDescent="0.25">
      <c r="A17" s="301"/>
      <c r="B17" s="302"/>
      <c r="C17" s="154" t="s">
        <v>229</v>
      </c>
      <c r="D17" s="83">
        <f>D22+D27</f>
        <v>0</v>
      </c>
      <c r="E17" s="83">
        <f t="shared" ref="E17:H17" si="3">E22+E27</f>
        <v>0</v>
      </c>
      <c r="F17" s="83">
        <f t="shared" si="3"/>
        <v>0</v>
      </c>
      <c r="G17" s="83">
        <f t="shared" si="3"/>
        <v>0</v>
      </c>
      <c r="H17" s="83">
        <f t="shared" si="3"/>
        <v>0</v>
      </c>
      <c r="I17" s="7"/>
    </row>
    <row r="18" spans="1:9" ht="59.25" customHeight="1" x14ac:dyDescent="0.25">
      <c r="A18" s="301"/>
      <c r="B18" s="302"/>
      <c r="C18" s="154" t="s">
        <v>230</v>
      </c>
      <c r="D18" s="83">
        <f>D23+D28</f>
        <v>0</v>
      </c>
      <c r="E18" s="84">
        <f t="shared" ref="E18:H19" si="4">E23+E28</f>
        <v>0</v>
      </c>
      <c r="F18" s="83">
        <f t="shared" si="4"/>
        <v>0</v>
      </c>
      <c r="G18" s="83">
        <f t="shared" si="4"/>
        <v>0</v>
      </c>
      <c r="H18" s="83">
        <f t="shared" si="4"/>
        <v>0</v>
      </c>
      <c r="I18" s="7"/>
    </row>
    <row r="19" spans="1:9" ht="36.6" customHeight="1" x14ac:dyDescent="0.25">
      <c r="A19" s="301"/>
      <c r="B19" s="302"/>
      <c r="C19" s="154" t="s">
        <v>226</v>
      </c>
      <c r="D19" s="83">
        <f>D24+D29</f>
        <v>0</v>
      </c>
      <c r="E19" s="84">
        <f t="shared" si="4"/>
        <v>0</v>
      </c>
      <c r="F19" s="83">
        <v>0</v>
      </c>
      <c r="G19" s="83">
        <f t="shared" si="4"/>
        <v>0</v>
      </c>
      <c r="H19" s="83">
        <f t="shared" si="4"/>
        <v>0</v>
      </c>
      <c r="I19" s="7"/>
    </row>
    <row r="20" spans="1:9" ht="18.75" x14ac:dyDescent="0.25">
      <c r="A20" s="303" t="s">
        <v>1</v>
      </c>
      <c r="B20" s="286" t="s">
        <v>17</v>
      </c>
      <c r="C20" s="29" t="s">
        <v>61</v>
      </c>
      <c r="D20" s="85">
        <f>D21+D23+D24</f>
        <v>91.67</v>
      </c>
      <c r="E20" s="86">
        <f>E21+E23+E24</f>
        <v>133.65</v>
      </c>
      <c r="F20" s="85">
        <f>F21+F23+F24</f>
        <v>86.399079560000004</v>
      </c>
      <c r="G20" s="85">
        <f>G21+G23+G24</f>
        <v>85.678284770000005</v>
      </c>
      <c r="H20" s="85">
        <f>H21+H23+H24</f>
        <v>85.678284770000005</v>
      </c>
      <c r="I20" s="7"/>
    </row>
    <row r="21" spans="1:9" ht="18.75" x14ac:dyDescent="0.25">
      <c r="A21" s="303"/>
      <c r="B21" s="287"/>
      <c r="C21" s="154" t="s">
        <v>228</v>
      </c>
      <c r="D21" s="107">
        <v>91.67</v>
      </c>
      <c r="E21" s="108">
        <v>133.65</v>
      </c>
      <c r="F21" s="107">
        <v>86.399079560000004</v>
      </c>
      <c r="G21" s="107">
        <v>85.678284770000005</v>
      </c>
      <c r="H21" s="107">
        <v>85.678284770000005</v>
      </c>
      <c r="I21" s="7"/>
    </row>
    <row r="22" spans="1:9" ht="73.5" customHeight="1" x14ac:dyDescent="0.25">
      <c r="A22" s="303"/>
      <c r="B22" s="287"/>
      <c r="C22" s="154" t="s">
        <v>229</v>
      </c>
      <c r="D22" s="107">
        <v>0</v>
      </c>
      <c r="E22" s="108">
        <v>0</v>
      </c>
      <c r="F22" s="107">
        <v>0</v>
      </c>
      <c r="G22" s="107">
        <v>0</v>
      </c>
      <c r="H22" s="107">
        <v>0</v>
      </c>
      <c r="I22" s="7"/>
    </row>
    <row r="23" spans="1:9" ht="56.25" x14ac:dyDescent="0.25">
      <c r="A23" s="303"/>
      <c r="B23" s="287"/>
      <c r="C23" s="154" t="s">
        <v>230</v>
      </c>
      <c r="D23" s="107">
        <v>0</v>
      </c>
      <c r="E23" s="108">
        <v>0</v>
      </c>
      <c r="F23" s="107">
        <v>0</v>
      </c>
      <c r="G23" s="107">
        <v>0</v>
      </c>
      <c r="H23" s="107">
        <v>0</v>
      </c>
      <c r="I23" s="7"/>
    </row>
    <row r="24" spans="1:9" ht="37.5" x14ac:dyDescent="0.25">
      <c r="A24" s="303"/>
      <c r="B24" s="288"/>
      <c r="C24" s="154" t="s">
        <v>226</v>
      </c>
      <c r="D24" s="107">
        <v>0</v>
      </c>
      <c r="E24" s="108">
        <v>0</v>
      </c>
      <c r="F24" s="107">
        <v>0</v>
      </c>
      <c r="G24" s="107">
        <v>0</v>
      </c>
      <c r="H24" s="107">
        <v>0</v>
      </c>
      <c r="I24" s="7"/>
    </row>
    <row r="25" spans="1:9" ht="15.75" customHeight="1" x14ac:dyDescent="0.25">
      <c r="A25" s="303" t="s">
        <v>2</v>
      </c>
      <c r="B25" s="302" t="s">
        <v>231</v>
      </c>
      <c r="C25" s="29" t="s">
        <v>61</v>
      </c>
      <c r="D25" s="85">
        <f>D26+D28+D29</f>
        <v>132.97800000000001</v>
      </c>
      <c r="E25" s="86">
        <f>E26+E28+E29</f>
        <v>133.74299999999999</v>
      </c>
      <c r="F25" s="85">
        <f>F26+F28+F29</f>
        <v>89.732149590000006</v>
      </c>
      <c r="G25" s="85">
        <f>G26+G28+G29</f>
        <v>89.732149590000006</v>
      </c>
      <c r="H25" s="85">
        <f>H26+H28+H29</f>
        <v>89.732149590000006</v>
      </c>
      <c r="I25" s="7"/>
    </row>
    <row r="26" spans="1:9" ht="18.75" x14ac:dyDescent="0.25">
      <c r="A26" s="303"/>
      <c r="B26" s="302"/>
      <c r="C26" s="154" t="s">
        <v>228</v>
      </c>
      <c r="D26" s="109">
        <f>D31</f>
        <v>132.97800000000001</v>
      </c>
      <c r="E26" s="110">
        <f>E31</f>
        <v>133.74299999999999</v>
      </c>
      <c r="F26" s="109">
        <f>F31</f>
        <v>89.732149590000006</v>
      </c>
      <c r="G26" s="109">
        <f>G31</f>
        <v>89.732149590000006</v>
      </c>
      <c r="H26" s="109">
        <f>H31</f>
        <v>89.732149590000006</v>
      </c>
    </row>
    <row r="27" spans="1:9" ht="80.25" customHeight="1" x14ac:dyDescent="0.25">
      <c r="A27" s="303"/>
      <c r="B27" s="302"/>
      <c r="C27" s="154" t="s">
        <v>229</v>
      </c>
      <c r="D27" s="109">
        <f>D32</f>
        <v>0</v>
      </c>
      <c r="E27" s="110">
        <f t="shared" ref="E27:H29" si="5">E32</f>
        <v>0</v>
      </c>
      <c r="F27" s="109">
        <f t="shared" si="5"/>
        <v>0</v>
      </c>
      <c r="G27" s="109">
        <f t="shared" si="5"/>
        <v>0</v>
      </c>
      <c r="H27" s="109">
        <f t="shared" si="5"/>
        <v>0</v>
      </c>
    </row>
    <row r="28" spans="1:9" ht="56.25" x14ac:dyDescent="0.25">
      <c r="A28" s="303"/>
      <c r="B28" s="302"/>
      <c r="C28" s="154" t="s">
        <v>230</v>
      </c>
      <c r="D28" s="109">
        <f>D33</f>
        <v>0</v>
      </c>
      <c r="E28" s="110">
        <f t="shared" si="5"/>
        <v>0</v>
      </c>
      <c r="F28" s="109">
        <f t="shared" si="5"/>
        <v>0</v>
      </c>
      <c r="G28" s="109">
        <f t="shared" si="5"/>
        <v>0</v>
      </c>
      <c r="H28" s="109">
        <f t="shared" si="5"/>
        <v>0</v>
      </c>
    </row>
    <row r="29" spans="1:9" ht="37.5" x14ac:dyDescent="0.25">
      <c r="A29" s="303"/>
      <c r="B29" s="302"/>
      <c r="C29" s="154" t="s">
        <v>226</v>
      </c>
      <c r="D29" s="109">
        <f>D34</f>
        <v>0</v>
      </c>
      <c r="E29" s="110">
        <f t="shared" si="5"/>
        <v>0</v>
      </c>
      <c r="F29" s="109">
        <f t="shared" si="5"/>
        <v>0</v>
      </c>
      <c r="G29" s="109">
        <f t="shared" si="5"/>
        <v>0</v>
      </c>
      <c r="H29" s="109">
        <f t="shared" si="5"/>
        <v>0</v>
      </c>
    </row>
    <row r="30" spans="1:9" ht="32.25" customHeight="1" x14ac:dyDescent="0.25">
      <c r="A30" s="310" t="s">
        <v>19</v>
      </c>
      <c r="B30" s="286" t="s">
        <v>20</v>
      </c>
      <c r="C30" s="29" t="s">
        <v>61</v>
      </c>
      <c r="D30" s="111">
        <f>D31+D33+D34</f>
        <v>132.97800000000001</v>
      </c>
      <c r="E30" s="112">
        <f>E31+E33+E34</f>
        <v>133.74299999999999</v>
      </c>
      <c r="F30" s="111">
        <f>F31+F33+F34</f>
        <v>89.732149590000006</v>
      </c>
      <c r="G30" s="111">
        <f>G31+G33+G34</f>
        <v>89.732149590000006</v>
      </c>
      <c r="H30" s="111">
        <f>H31+H33+H34</f>
        <v>89.732149590000006</v>
      </c>
    </row>
    <row r="31" spans="1:9" ht="18.75" x14ac:dyDescent="0.25">
      <c r="A31" s="312"/>
      <c r="B31" s="287"/>
      <c r="C31" s="154" t="s">
        <v>228</v>
      </c>
      <c r="D31" s="107">
        <v>132.97800000000001</v>
      </c>
      <c r="E31" s="108">
        <v>133.74299999999999</v>
      </c>
      <c r="F31" s="107">
        <v>89.732149590000006</v>
      </c>
      <c r="G31" s="107">
        <v>89.732149590000006</v>
      </c>
      <c r="H31" s="107">
        <v>89.732149590000006</v>
      </c>
    </row>
    <row r="32" spans="1:9" ht="75" x14ac:dyDescent="0.25">
      <c r="A32" s="312"/>
      <c r="B32" s="287"/>
      <c r="C32" s="154" t="s">
        <v>229</v>
      </c>
      <c r="D32" s="107">
        <v>0</v>
      </c>
      <c r="E32" s="108">
        <v>0</v>
      </c>
      <c r="F32" s="107">
        <v>0</v>
      </c>
      <c r="G32" s="107">
        <v>0</v>
      </c>
      <c r="H32" s="107">
        <v>0</v>
      </c>
    </row>
    <row r="33" spans="1:9" ht="56.25" x14ac:dyDescent="0.25">
      <c r="A33" s="312"/>
      <c r="B33" s="287"/>
      <c r="C33" s="154" t="s">
        <v>230</v>
      </c>
      <c r="D33" s="107">
        <v>0</v>
      </c>
      <c r="E33" s="108">
        <v>0</v>
      </c>
      <c r="F33" s="107">
        <v>0</v>
      </c>
      <c r="G33" s="107">
        <v>0</v>
      </c>
      <c r="H33" s="107">
        <v>0</v>
      </c>
    </row>
    <row r="34" spans="1:9" ht="37.5" x14ac:dyDescent="0.25">
      <c r="A34" s="311"/>
      <c r="B34" s="288"/>
      <c r="C34" s="154" t="s">
        <v>226</v>
      </c>
      <c r="D34" s="107">
        <v>0</v>
      </c>
      <c r="E34" s="108">
        <v>0</v>
      </c>
      <c r="F34" s="107">
        <v>0</v>
      </c>
      <c r="G34" s="107">
        <v>0</v>
      </c>
      <c r="H34" s="107">
        <v>0</v>
      </c>
    </row>
    <row r="35" spans="1:9" ht="18.75" customHeight="1" x14ac:dyDescent="0.25">
      <c r="A35" s="310" t="s">
        <v>330</v>
      </c>
      <c r="B35" s="286" t="s">
        <v>331</v>
      </c>
      <c r="C35" s="29" t="s">
        <v>61</v>
      </c>
      <c r="D35" s="107">
        <v>0</v>
      </c>
      <c r="E35" s="88">
        <f>E36</f>
        <v>41.959000000000003</v>
      </c>
      <c r="F35" s="88">
        <f>F36</f>
        <v>21.16947747</v>
      </c>
      <c r="G35" s="88">
        <f>G36</f>
        <v>21.16947747</v>
      </c>
      <c r="H35" s="88">
        <f>H36</f>
        <v>21.16947747</v>
      </c>
    </row>
    <row r="36" spans="1:9" ht="103.5" customHeight="1" x14ac:dyDescent="0.25">
      <c r="A36" s="311"/>
      <c r="B36" s="288"/>
      <c r="C36" s="154" t="s">
        <v>228</v>
      </c>
      <c r="D36" s="107">
        <v>0</v>
      </c>
      <c r="E36" s="88">
        <v>41.959000000000003</v>
      </c>
      <c r="F36" s="107">
        <v>21.16947747</v>
      </c>
      <c r="G36" s="107">
        <v>21.16947747</v>
      </c>
      <c r="H36" s="107">
        <v>21.16947747</v>
      </c>
    </row>
    <row r="37" spans="1:9" ht="18" customHeight="1" x14ac:dyDescent="0.25">
      <c r="A37" s="310" t="s">
        <v>161</v>
      </c>
      <c r="B37" s="286" t="s">
        <v>540</v>
      </c>
      <c r="C37" s="29" t="s">
        <v>61</v>
      </c>
      <c r="D37" s="107">
        <v>0</v>
      </c>
      <c r="E37" s="88">
        <f>E38</f>
        <v>47.1</v>
      </c>
      <c r="F37" s="88">
        <f t="shared" ref="F37:H37" si="6">F38</f>
        <v>0</v>
      </c>
      <c r="G37" s="88">
        <f t="shared" si="6"/>
        <v>0</v>
      </c>
      <c r="H37" s="88">
        <f t="shared" si="6"/>
        <v>0</v>
      </c>
    </row>
    <row r="38" spans="1:9" s="3" customFormat="1" ht="136.5" customHeight="1" x14ac:dyDescent="0.25">
      <c r="A38" s="312"/>
      <c r="B38" s="287"/>
      <c r="C38" s="154" t="s">
        <v>228</v>
      </c>
      <c r="D38" s="107">
        <v>0</v>
      </c>
      <c r="E38" s="88">
        <v>47.1</v>
      </c>
      <c r="F38" s="107">
        <v>0</v>
      </c>
      <c r="G38" s="107">
        <v>0</v>
      </c>
      <c r="H38" s="107">
        <v>0</v>
      </c>
    </row>
    <row r="39" spans="1:9" s="3" customFormat="1" ht="31.5" customHeight="1" x14ac:dyDescent="0.25">
      <c r="A39" s="301" t="s">
        <v>3</v>
      </c>
      <c r="B39" s="302" t="s">
        <v>22</v>
      </c>
      <c r="C39" s="128" t="s">
        <v>61</v>
      </c>
      <c r="D39" s="160">
        <f>D40+D42+D43</f>
        <v>40.292000000000002</v>
      </c>
      <c r="E39" s="160">
        <f>E40+E42+E43</f>
        <v>41.047999999999995</v>
      </c>
      <c r="F39" s="160">
        <f>F40+F42+F43</f>
        <v>27.842998819999998</v>
      </c>
      <c r="G39" s="160">
        <f>G40+G42+G43</f>
        <v>26.242548060000001</v>
      </c>
      <c r="H39" s="160">
        <f>H40+H42+H43</f>
        <v>26.242548060000001</v>
      </c>
    </row>
    <row r="40" spans="1:9" s="3" customFormat="1" ht="19.5" customHeight="1" x14ac:dyDescent="0.25">
      <c r="A40" s="301"/>
      <c r="B40" s="302"/>
      <c r="C40" s="154" t="s">
        <v>228</v>
      </c>
      <c r="D40" s="83">
        <f t="shared" ref="D40:H41" si="7">D45+D50+D55</f>
        <v>40.292000000000002</v>
      </c>
      <c r="E40" s="84">
        <f t="shared" si="7"/>
        <v>41.047999999999995</v>
      </c>
      <c r="F40" s="83">
        <f t="shared" si="7"/>
        <v>27.842998819999998</v>
      </c>
      <c r="G40" s="83">
        <f t="shared" si="7"/>
        <v>26.242548060000001</v>
      </c>
      <c r="H40" s="83">
        <f t="shared" si="7"/>
        <v>26.242548060000001</v>
      </c>
    </row>
    <row r="41" spans="1:9" s="3" customFormat="1" ht="83.25" customHeight="1" x14ac:dyDescent="0.25">
      <c r="A41" s="301"/>
      <c r="B41" s="302"/>
      <c r="C41" s="154" t="s">
        <v>229</v>
      </c>
      <c r="D41" s="83">
        <f t="shared" si="7"/>
        <v>3.4790000000000001</v>
      </c>
      <c r="E41" s="84">
        <f t="shared" si="7"/>
        <v>3.4790000000000001</v>
      </c>
      <c r="F41" s="83">
        <f t="shared" si="7"/>
        <v>3.1699160000000002</v>
      </c>
      <c r="G41" s="83">
        <f t="shared" si="7"/>
        <v>1.977676</v>
      </c>
      <c r="H41" s="83">
        <f t="shared" si="7"/>
        <v>1.977676</v>
      </c>
    </row>
    <row r="42" spans="1:9" ht="21" customHeight="1" x14ac:dyDescent="0.25">
      <c r="A42" s="301"/>
      <c r="B42" s="302"/>
      <c r="C42" s="154" t="s">
        <v>230</v>
      </c>
      <c r="D42" s="83">
        <f t="shared" ref="D42:H43" si="8">D47+D52</f>
        <v>0</v>
      </c>
      <c r="E42" s="84">
        <f t="shared" si="8"/>
        <v>0</v>
      </c>
      <c r="F42" s="83">
        <f t="shared" si="8"/>
        <v>0</v>
      </c>
      <c r="G42" s="83">
        <f t="shared" si="8"/>
        <v>0</v>
      </c>
      <c r="H42" s="83">
        <f t="shared" si="8"/>
        <v>0</v>
      </c>
      <c r="I42" s="8"/>
    </row>
    <row r="43" spans="1:9" ht="37.5" x14ac:dyDescent="0.25">
      <c r="A43" s="301"/>
      <c r="B43" s="302"/>
      <c r="C43" s="154" t="s">
        <v>226</v>
      </c>
      <c r="D43" s="83">
        <f t="shared" si="8"/>
        <v>0</v>
      </c>
      <c r="E43" s="84">
        <f t="shared" si="8"/>
        <v>0</v>
      </c>
      <c r="F43" s="83">
        <f t="shared" si="8"/>
        <v>0</v>
      </c>
      <c r="G43" s="83">
        <f t="shared" si="8"/>
        <v>0</v>
      </c>
      <c r="H43" s="83">
        <f t="shared" si="8"/>
        <v>0</v>
      </c>
    </row>
    <row r="44" spans="1:9" ht="30.75" customHeight="1" x14ac:dyDescent="0.25">
      <c r="A44" s="301" t="s">
        <v>166</v>
      </c>
      <c r="B44" s="302" t="s">
        <v>232</v>
      </c>
      <c r="C44" s="29" t="s">
        <v>61</v>
      </c>
      <c r="D44" s="85">
        <f>D45+D47+D48</f>
        <v>11.170999999999999</v>
      </c>
      <c r="E44" s="86">
        <f>E45+E47+E48</f>
        <v>11.901999999999999</v>
      </c>
      <c r="F44" s="85">
        <f>F45+F47+F48</f>
        <v>7.9977868399999998</v>
      </c>
      <c r="G44" s="85">
        <f>G45+G47+G48</f>
        <v>7.9975851599999999</v>
      </c>
      <c r="H44" s="85">
        <f>H45+H47+H48</f>
        <v>7.9975851599999999</v>
      </c>
    </row>
    <row r="45" spans="1:9" ht="27.75" customHeight="1" x14ac:dyDescent="0.25">
      <c r="A45" s="301"/>
      <c r="B45" s="302"/>
      <c r="C45" s="154" t="s">
        <v>228</v>
      </c>
      <c r="D45" s="107">
        <v>11.170999999999999</v>
      </c>
      <c r="E45" s="108">
        <v>11.901999999999999</v>
      </c>
      <c r="F45" s="107">
        <v>7.9977868399999998</v>
      </c>
      <c r="G45" s="107">
        <v>7.9975851599999999</v>
      </c>
      <c r="H45" s="107">
        <v>7.9975851599999999</v>
      </c>
    </row>
    <row r="46" spans="1:9" ht="75" x14ac:dyDescent="0.25">
      <c r="A46" s="301"/>
      <c r="B46" s="302"/>
      <c r="C46" s="154" t="s">
        <v>229</v>
      </c>
      <c r="D46" s="107">
        <v>0</v>
      </c>
      <c r="E46" s="108">
        <v>0</v>
      </c>
      <c r="F46" s="107">
        <v>0</v>
      </c>
      <c r="G46" s="107">
        <v>0</v>
      </c>
      <c r="H46" s="107">
        <v>0</v>
      </c>
    </row>
    <row r="47" spans="1:9" ht="56.25" x14ac:dyDescent="0.25">
      <c r="A47" s="301"/>
      <c r="B47" s="302"/>
      <c r="C47" s="154" t="s">
        <v>230</v>
      </c>
      <c r="D47" s="107">
        <v>0</v>
      </c>
      <c r="E47" s="108">
        <v>0</v>
      </c>
      <c r="F47" s="107">
        <v>0</v>
      </c>
      <c r="G47" s="107">
        <v>0</v>
      </c>
      <c r="H47" s="107">
        <v>0</v>
      </c>
    </row>
    <row r="48" spans="1:9" ht="37.5" x14ac:dyDescent="0.25">
      <c r="A48" s="301"/>
      <c r="B48" s="302"/>
      <c r="C48" s="154" t="s">
        <v>226</v>
      </c>
      <c r="D48" s="107">
        <v>0</v>
      </c>
      <c r="E48" s="108">
        <v>0</v>
      </c>
      <c r="F48" s="107">
        <v>0</v>
      </c>
      <c r="G48" s="107">
        <v>0</v>
      </c>
      <c r="H48" s="107">
        <v>0</v>
      </c>
    </row>
    <row r="49" spans="1:8" ht="27.75" customHeight="1" x14ac:dyDescent="0.25">
      <c r="A49" s="301" t="s">
        <v>94</v>
      </c>
      <c r="B49" s="302" t="s">
        <v>63</v>
      </c>
      <c r="C49" s="29" t="s">
        <v>61</v>
      </c>
      <c r="D49" s="111">
        <f>D50+D52+D53</f>
        <v>24.773</v>
      </c>
      <c r="E49" s="112">
        <f>E50+E52+E53</f>
        <v>24.797999999999998</v>
      </c>
      <c r="F49" s="111">
        <f>F50+F52+F53</f>
        <v>15.882816979999999</v>
      </c>
      <c r="G49" s="111">
        <f>G50+G52+G53</f>
        <v>15.7728679</v>
      </c>
      <c r="H49" s="111">
        <f>H50+H52+H53</f>
        <v>15.7728679</v>
      </c>
    </row>
    <row r="50" spans="1:8" ht="26.25" customHeight="1" x14ac:dyDescent="0.25">
      <c r="A50" s="301"/>
      <c r="B50" s="302"/>
      <c r="C50" s="154" t="s">
        <v>228</v>
      </c>
      <c r="D50" s="107">
        <v>24.773</v>
      </c>
      <c r="E50" s="108">
        <v>24.797999999999998</v>
      </c>
      <c r="F50" s="107">
        <v>15.882816979999999</v>
      </c>
      <c r="G50" s="107">
        <v>15.7728679</v>
      </c>
      <c r="H50" s="107">
        <v>15.7728679</v>
      </c>
    </row>
    <row r="51" spans="1:8" ht="75" x14ac:dyDescent="0.25">
      <c r="A51" s="301"/>
      <c r="B51" s="302"/>
      <c r="C51" s="154" t="s">
        <v>229</v>
      </c>
      <c r="D51" s="107">
        <v>0</v>
      </c>
      <c r="E51" s="108">
        <v>0</v>
      </c>
      <c r="F51" s="107">
        <v>0</v>
      </c>
      <c r="G51" s="107">
        <v>0</v>
      </c>
      <c r="H51" s="107">
        <v>0</v>
      </c>
    </row>
    <row r="52" spans="1:8" ht="56.25" x14ac:dyDescent="0.25">
      <c r="A52" s="301"/>
      <c r="B52" s="302"/>
      <c r="C52" s="154" t="s">
        <v>230</v>
      </c>
      <c r="D52" s="107">
        <v>0</v>
      </c>
      <c r="E52" s="108">
        <v>0</v>
      </c>
      <c r="F52" s="107">
        <v>0</v>
      </c>
      <c r="G52" s="107">
        <v>0</v>
      </c>
      <c r="H52" s="107">
        <v>0</v>
      </c>
    </row>
    <row r="53" spans="1:8" ht="37.5" x14ac:dyDescent="0.25">
      <c r="A53" s="301"/>
      <c r="B53" s="302"/>
      <c r="C53" s="154" t="s">
        <v>226</v>
      </c>
      <c r="D53" s="107">
        <v>0</v>
      </c>
      <c r="E53" s="108">
        <v>0</v>
      </c>
      <c r="F53" s="107">
        <v>0</v>
      </c>
      <c r="G53" s="107">
        <v>0</v>
      </c>
      <c r="H53" s="107">
        <v>0</v>
      </c>
    </row>
    <row r="54" spans="1:8" ht="18.75" x14ac:dyDescent="0.25">
      <c r="A54" s="313" t="s">
        <v>295</v>
      </c>
      <c r="B54" s="286" t="s">
        <v>305</v>
      </c>
      <c r="C54" s="154" t="s">
        <v>61</v>
      </c>
      <c r="D54" s="107">
        <f>D55</f>
        <v>4.3479999999999999</v>
      </c>
      <c r="E54" s="108">
        <f>E55</f>
        <v>4.3479999999999999</v>
      </c>
      <c r="F54" s="107">
        <f>F55</f>
        <v>3.9623949999999999</v>
      </c>
      <c r="G54" s="107">
        <f>G55</f>
        <v>2.4720949999999999</v>
      </c>
      <c r="H54" s="107">
        <f>H55</f>
        <v>2.4720949999999999</v>
      </c>
    </row>
    <row r="55" spans="1:8" ht="18.75" x14ac:dyDescent="0.25">
      <c r="A55" s="314"/>
      <c r="B55" s="287"/>
      <c r="C55" s="154" t="s">
        <v>228</v>
      </c>
      <c r="D55" s="107">
        <v>4.3479999999999999</v>
      </c>
      <c r="E55" s="108">
        <v>4.3479999999999999</v>
      </c>
      <c r="F55" s="107">
        <v>3.9623949999999999</v>
      </c>
      <c r="G55" s="107">
        <v>2.4720949999999999</v>
      </c>
      <c r="H55" s="107">
        <v>2.4720949999999999</v>
      </c>
    </row>
    <row r="56" spans="1:8" ht="75" x14ac:dyDescent="0.25">
      <c r="A56" s="315"/>
      <c r="B56" s="288"/>
      <c r="C56" s="154" t="s">
        <v>229</v>
      </c>
      <c r="D56" s="107">
        <v>3.4790000000000001</v>
      </c>
      <c r="E56" s="108">
        <v>3.4790000000000001</v>
      </c>
      <c r="F56" s="107">
        <v>3.1699160000000002</v>
      </c>
      <c r="G56" s="107">
        <v>1.977676</v>
      </c>
      <c r="H56" s="107">
        <v>1.977676</v>
      </c>
    </row>
    <row r="57" spans="1:8" ht="27" customHeight="1" x14ac:dyDescent="0.25">
      <c r="A57" s="301" t="s">
        <v>4</v>
      </c>
      <c r="B57" s="302" t="s">
        <v>233</v>
      </c>
      <c r="C57" s="128" t="s">
        <v>61</v>
      </c>
      <c r="D57" s="160">
        <f>D58+D60+D61</f>
        <v>6708.3369999999995</v>
      </c>
      <c r="E57" s="161">
        <f>E58+E60+E61</f>
        <v>7929.9476200000017</v>
      </c>
      <c r="F57" s="160">
        <f>F58+F60+F61</f>
        <v>6328.6466377376873</v>
      </c>
      <c r="G57" s="160">
        <f>G58+G60+G61</f>
        <v>6316.0253320476868</v>
      </c>
      <c r="H57" s="160">
        <f>H58+H60+H61</f>
        <v>6287.9513320476872</v>
      </c>
    </row>
    <row r="58" spans="1:8" ht="27" customHeight="1" x14ac:dyDescent="0.25">
      <c r="A58" s="301"/>
      <c r="B58" s="302"/>
      <c r="C58" s="154" t="s">
        <v>228</v>
      </c>
      <c r="D58" s="83">
        <f>D63+D113+D154+D198+D195+D192</f>
        <v>5556.6999999999989</v>
      </c>
      <c r="E58" s="83">
        <f>E63+E113+E154+E198+E195+E192</f>
        <v>7849.9396200000019</v>
      </c>
      <c r="F58" s="83">
        <f>F63+F113+F154+F198+F195+F192</f>
        <v>6301.6177895976871</v>
      </c>
      <c r="G58" s="83">
        <f>G63+G113+G154+G198+G195+G192</f>
        <v>6288.9964839076865</v>
      </c>
      <c r="H58" s="83">
        <f>H63+H113+H154+H198+H195+H192</f>
        <v>6260.9224839076869</v>
      </c>
    </row>
    <row r="59" spans="1:8" ht="78.599999999999994" customHeight="1" x14ac:dyDescent="0.25">
      <c r="A59" s="301"/>
      <c r="B59" s="302"/>
      <c r="C59" s="154" t="s">
        <v>229</v>
      </c>
      <c r="D59" s="83">
        <f>D64+D114+D155+D193</f>
        <v>178.81299999999999</v>
      </c>
      <c r="E59" s="84">
        <f>E64+E114+E155+E193</f>
        <v>44.494</v>
      </c>
      <c r="F59" s="83">
        <f>F64+F114+F155+F193</f>
        <v>24.365001370000002</v>
      </c>
      <c r="G59" s="83">
        <f>G64+G114+G155+G193</f>
        <v>14.831190169999999</v>
      </c>
      <c r="H59" s="83">
        <f>H64+H114+H155+H193</f>
        <v>14.831190169999999</v>
      </c>
    </row>
    <row r="60" spans="1:8" ht="54" customHeight="1" x14ac:dyDescent="0.25">
      <c r="A60" s="301"/>
      <c r="B60" s="302"/>
      <c r="C60" s="154" t="s">
        <v>230</v>
      </c>
      <c r="D60" s="83">
        <f t="shared" ref="D60:H61" si="9">D65+D115+D156</f>
        <v>51.344999999999999</v>
      </c>
      <c r="E60" s="84">
        <f t="shared" si="9"/>
        <v>80.007999999999996</v>
      </c>
      <c r="F60" s="83">
        <f t="shared" si="9"/>
        <v>27.028848140000001</v>
      </c>
      <c r="G60" s="83">
        <f t="shared" si="9"/>
        <v>27.028848140000001</v>
      </c>
      <c r="H60" s="83">
        <f t="shared" si="9"/>
        <v>27.028848140000001</v>
      </c>
    </row>
    <row r="61" spans="1:8" ht="37.5" x14ac:dyDescent="0.25">
      <c r="A61" s="301"/>
      <c r="B61" s="302"/>
      <c r="C61" s="154" t="s">
        <v>226</v>
      </c>
      <c r="D61" s="83">
        <f t="shared" si="9"/>
        <v>1100.2919999999999</v>
      </c>
      <c r="E61" s="84">
        <f t="shared" si="9"/>
        <v>0</v>
      </c>
      <c r="F61" s="83">
        <f t="shared" si="9"/>
        <v>0</v>
      </c>
      <c r="G61" s="83">
        <f t="shared" si="9"/>
        <v>0</v>
      </c>
      <c r="H61" s="83">
        <f t="shared" si="9"/>
        <v>0</v>
      </c>
    </row>
    <row r="62" spans="1:8" ht="18.75" x14ac:dyDescent="0.25">
      <c r="A62" s="301" t="s">
        <v>5</v>
      </c>
      <c r="B62" s="302" t="s">
        <v>24</v>
      </c>
      <c r="C62" s="29" t="s">
        <v>61</v>
      </c>
      <c r="D62" s="85">
        <f>D63+D65+D66</f>
        <v>317.64100000000002</v>
      </c>
      <c r="E62" s="86">
        <f>E63+E65+E66</f>
        <v>221.404</v>
      </c>
      <c r="F62" s="85">
        <f>F63+F65+F66</f>
        <v>57.737675074999999</v>
      </c>
      <c r="G62" s="85">
        <f>G63+G65+G66</f>
        <v>45.46838778</v>
      </c>
      <c r="H62" s="85">
        <f>H63+H65+H66</f>
        <v>45.46838778</v>
      </c>
    </row>
    <row r="63" spans="1:8" ht="18.75" x14ac:dyDescent="0.25">
      <c r="A63" s="301"/>
      <c r="B63" s="302"/>
      <c r="C63" s="154" t="s">
        <v>228</v>
      </c>
      <c r="D63" s="109">
        <f t="shared" ref="D63:H64" si="10">D68+D103+D108+D73</f>
        <v>306.95699999999999</v>
      </c>
      <c r="E63" s="110">
        <f t="shared" si="10"/>
        <v>211.649</v>
      </c>
      <c r="F63" s="109">
        <f t="shared" si="10"/>
        <v>53.075343564999997</v>
      </c>
      <c r="G63" s="109">
        <f t="shared" si="10"/>
        <v>40.806056269999999</v>
      </c>
      <c r="H63" s="109">
        <f t="shared" si="10"/>
        <v>40.806056269999999</v>
      </c>
    </row>
    <row r="64" spans="1:8" ht="86.25" customHeight="1" x14ac:dyDescent="0.25">
      <c r="A64" s="301"/>
      <c r="B64" s="302"/>
      <c r="C64" s="154" t="s">
        <v>229</v>
      </c>
      <c r="D64" s="109">
        <f t="shared" si="10"/>
        <v>178.81299999999999</v>
      </c>
      <c r="E64" s="110">
        <f t="shared" si="10"/>
        <v>44.494</v>
      </c>
      <c r="F64" s="109">
        <f t="shared" si="10"/>
        <v>24.365001370000002</v>
      </c>
      <c r="G64" s="109">
        <f t="shared" si="10"/>
        <v>14.831190169999999</v>
      </c>
      <c r="H64" s="109">
        <f t="shared" si="10"/>
        <v>14.831190169999999</v>
      </c>
    </row>
    <row r="65" spans="1:9" ht="35.25" customHeight="1" x14ac:dyDescent="0.25">
      <c r="A65" s="301"/>
      <c r="B65" s="302"/>
      <c r="C65" s="154" t="s">
        <v>230</v>
      </c>
      <c r="D65" s="109">
        <f>D70+D105+D110+D75+D101</f>
        <v>10.684000000000001</v>
      </c>
      <c r="E65" s="110">
        <f>E70+E105+E110+E75+E101</f>
        <v>9.7550000000000008</v>
      </c>
      <c r="F65" s="109">
        <f>F70+F105+F110+F75+F101</f>
        <v>4.6623315099999996</v>
      </c>
      <c r="G65" s="109">
        <f>G70+G105+G110+G75+G101</f>
        <v>4.6623315099999996</v>
      </c>
      <c r="H65" s="109">
        <f>H70+H105+H110+H75+H101</f>
        <v>4.6623315099999996</v>
      </c>
    </row>
    <row r="66" spans="1:9" ht="27" customHeight="1" x14ac:dyDescent="0.25">
      <c r="A66" s="301"/>
      <c r="B66" s="302"/>
      <c r="C66" s="154" t="s">
        <v>226</v>
      </c>
      <c r="D66" s="109">
        <f>D71+D106+D111</f>
        <v>0</v>
      </c>
      <c r="E66" s="110">
        <f>E71+E106+E111</f>
        <v>0</v>
      </c>
      <c r="F66" s="109">
        <f>F71+F106+F111</f>
        <v>0</v>
      </c>
      <c r="G66" s="109">
        <f>G71+G106+G111</f>
        <v>0</v>
      </c>
      <c r="H66" s="109">
        <f>H71+H106+H111</f>
        <v>0</v>
      </c>
    </row>
    <row r="67" spans="1:9" ht="33" customHeight="1" x14ac:dyDescent="0.25">
      <c r="A67" s="301" t="s">
        <v>25</v>
      </c>
      <c r="B67" s="302" t="s">
        <v>26</v>
      </c>
      <c r="C67" s="29" t="s">
        <v>61</v>
      </c>
      <c r="D67" s="85">
        <f>D68+D70+D71</f>
        <v>90.298000000000002</v>
      </c>
      <c r="E67" s="86">
        <f>E68+E70+E71</f>
        <v>101.139</v>
      </c>
      <c r="F67" s="85">
        <f>F68+F70+F71</f>
        <v>0</v>
      </c>
      <c r="G67" s="85">
        <f>G68+G70+G71</f>
        <v>0</v>
      </c>
      <c r="H67" s="85">
        <f>H68+H70+H71</f>
        <v>0</v>
      </c>
    </row>
    <row r="68" spans="1:9" ht="18.75" x14ac:dyDescent="0.25">
      <c r="A68" s="301"/>
      <c r="B68" s="302"/>
      <c r="C68" s="154" t="s">
        <v>228</v>
      </c>
      <c r="D68" s="83">
        <v>90.298000000000002</v>
      </c>
      <c r="E68" s="84">
        <v>101.139</v>
      </c>
      <c r="F68" s="83">
        <v>0</v>
      </c>
      <c r="G68" s="83">
        <v>0</v>
      </c>
      <c r="H68" s="83">
        <v>0</v>
      </c>
    </row>
    <row r="69" spans="1:9" ht="75" x14ac:dyDescent="0.25">
      <c r="A69" s="301"/>
      <c r="B69" s="302"/>
      <c r="C69" s="154" t="s">
        <v>229</v>
      </c>
      <c r="D69" s="83">
        <v>0</v>
      </c>
      <c r="E69" s="84">
        <v>0</v>
      </c>
      <c r="F69" s="83">
        <v>0</v>
      </c>
      <c r="G69" s="83">
        <v>0</v>
      </c>
      <c r="H69" s="83">
        <v>0</v>
      </c>
    </row>
    <row r="70" spans="1:9" ht="20.25" customHeight="1" x14ac:dyDescent="0.25">
      <c r="A70" s="301"/>
      <c r="B70" s="302"/>
      <c r="C70" s="154" t="s">
        <v>230</v>
      </c>
      <c r="D70" s="83">
        <v>0</v>
      </c>
      <c r="E70" s="84">
        <v>0</v>
      </c>
      <c r="F70" s="83">
        <v>0</v>
      </c>
      <c r="G70" s="83">
        <v>0</v>
      </c>
      <c r="H70" s="83">
        <v>0</v>
      </c>
    </row>
    <row r="71" spans="1:9" ht="21" customHeight="1" x14ac:dyDescent="0.25">
      <c r="A71" s="301"/>
      <c r="B71" s="302"/>
      <c r="C71" s="154" t="s">
        <v>226</v>
      </c>
      <c r="D71" s="83">
        <v>0</v>
      </c>
      <c r="E71" s="84">
        <v>0</v>
      </c>
      <c r="F71" s="83">
        <v>0</v>
      </c>
      <c r="G71" s="83">
        <v>0</v>
      </c>
      <c r="H71" s="83">
        <v>0</v>
      </c>
    </row>
    <row r="72" spans="1:9" ht="20.25" customHeight="1" x14ac:dyDescent="0.25">
      <c r="A72" s="301" t="s">
        <v>27</v>
      </c>
      <c r="B72" s="302" t="s">
        <v>278</v>
      </c>
      <c r="C72" s="29" t="s">
        <v>61</v>
      </c>
      <c r="D72" s="85">
        <f>D73+D75+D76</f>
        <v>192.428</v>
      </c>
      <c r="E72" s="86">
        <f>E73+E75+E76</f>
        <v>74.563000000000002</v>
      </c>
      <c r="F72" s="85">
        <f>F73+F75+F76</f>
        <v>35.472397549999997</v>
      </c>
      <c r="G72" s="85">
        <f>G73+G75+G76</f>
        <v>23.555133550000001</v>
      </c>
      <c r="H72" s="85">
        <f>H73+H75+H76</f>
        <v>23.555133550000001</v>
      </c>
      <c r="I72" s="6"/>
    </row>
    <row r="73" spans="1:9" ht="18.75" x14ac:dyDescent="0.25">
      <c r="A73" s="301"/>
      <c r="B73" s="302"/>
      <c r="C73" s="154" t="s">
        <v>228</v>
      </c>
      <c r="D73" s="107">
        <f>D83+D88+D98</f>
        <v>191.048</v>
      </c>
      <c r="E73" s="108">
        <f>E83+E88+E98</f>
        <v>74.563000000000002</v>
      </c>
      <c r="F73" s="107">
        <f>F83+F88+F98</f>
        <v>35.472397549999997</v>
      </c>
      <c r="G73" s="107">
        <f>G83+G88+G98</f>
        <v>23.555133550000001</v>
      </c>
      <c r="H73" s="107">
        <f>H83+H88+H98</f>
        <v>23.555133550000001</v>
      </c>
      <c r="I73" s="6"/>
    </row>
    <row r="74" spans="1:9" ht="75" x14ac:dyDescent="0.25">
      <c r="A74" s="301"/>
      <c r="B74" s="302"/>
      <c r="C74" s="154" t="s">
        <v>229</v>
      </c>
      <c r="D74" s="107">
        <f t="shared" ref="D74:H76" si="11">D79+D84+D89+D94+D99</f>
        <v>178.81299999999999</v>
      </c>
      <c r="E74" s="108">
        <f t="shared" si="11"/>
        <v>44.494</v>
      </c>
      <c r="F74" s="107">
        <f t="shared" si="11"/>
        <v>24.365001370000002</v>
      </c>
      <c r="G74" s="107">
        <f t="shared" si="11"/>
        <v>14.831190169999999</v>
      </c>
      <c r="H74" s="107">
        <f t="shared" si="11"/>
        <v>14.831190169999999</v>
      </c>
      <c r="I74" s="6"/>
    </row>
    <row r="75" spans="1:9" ht="26.25" customHeight="1" x14ac:dyDescent="0.25">
      <c r="A75" s="301"/>
      <c r="B75" s="302"/>
      <c r="C75" s="154" t="s">
        <v>230</v>
      </c>
      <c r="D75" s="107">
        <f t="shared" si="11"/>
        <v>0</v>
      </c>
      <c r="E75" s="108">
        <f t="shared" si="11"/>
        <v>0</v>
      </c>
      <c r="F75" s="107">
        <f t="shared" si="11"/>
        <v>0</v>
      </c>
      <c r="G75" s="107">
        <f t="shared" si="11"/>
        <v>0</v>
      </c>
      <c r="H75" s="107">
        <f t="shared" si="11"/>
        <v>0</v>
      </c>
    </row>
    <row r="76" spans="1:9" ht="24.75" customHeight="1" x14ac:dyDescent="0.25">
      <c r="A76" s="301"/>
      <c r="B76" s="302"/>
      <c r="C76" s="154" t="s">
        <v>226</v>
      </c>
      <c r="D76" s="107">
        <f t="shared" si="11"/>
        <v>1.38</v>
      </c>
      <c r="E76" s="108">
        <f t="shared" si="11"/>
        <v>0</v>
      </c>
      <c r="F76" s="107">
        <f t="shared" si="11"/>
        <v>0</v>
      </c>
      <c r="G76" s="107">
        <f t="shared" si="11"/>
        <v>0</v>
      </c>
      <c r="H76" s="107">
        <f t="shared" si="11"/>
        <v>0</v>
      </c>
    </row>
    <row r="77" spans="1:9" s="3" customFormat="1" ht="27.75" customHeight="1" x14ac:dyDescent="0.25">
      <c r="A77" s="283" t="s">
        <v>254</v>
      </c>
      <c r="B77" s="286" t="s">
        <v>78</v>
      </c>
      <c r="C77" s="29" t="s">
        <v>61</v>
      </c>
      <c r="D77" s="113">
        <f>D78+D80+D81</f>
        <v>0</v>
      </c>
      <c r="E77" s="169">
        <f>E78+E80+E81</f>
        <v>0</v>
      </c>
      <c r="F77" s="113">
        <f>F78+F80+F81</f>
        <v>0</v>
      </c>
      <c r="G77" s="113">
        <f>G78+G80+G81</f>
        <v>0</v>
      </c>
      <c r="H77" s="113">
        <f>H78+H80+H81</f>
        <v>0</v>
      </c>
      <c r="I77" s="13"/>
    </row>
    <row r="78" spans="1:9" s="3" customFormat="1" ht="25.5" customHeight="1" x14ac:dyDescent="0.25">
      <c r="A78" s="284"/>
      <c r="B78" s="287"/>
      <c r="C78" s="154" t="s">
        <v>228</v>
      </c>
      <c r="D78" s="107">
        <v>0</v>
      </c>
      <c r="E78" s="108">
        <v>0</v>
      </c>
      <c r="F78" s="107">
        <v>0</v>
      </c>
      <c r="G78" s="107">
        <v>0</v>
      </c>
      <c r="H78" s="107">
        <v>0</v>
      </c>
      <c r="I78" s="13"/>
    </row>
    <row r="79" spans="1:9" ht="75" x14ac:dyDescent="0.25">
      <c r="A79" s="284"/>
      <c r="B79" s="287"/>
      <c r="C79" s="154" t="s">
        <v>229</v>
      </c>
      <c r="D79" s="107">
        <v>0</v>
      </c>
      <c r="E79" s="108">
        <v>0</v>
      </c>
      <c r="F79" s="107">
        <v>0</v>
      </c>
      <c r="G79" s="107">
        <v>0</v>
      </c>
      <c r="H79" s="107">
        <v>0</v>
      </c>
      <c r="I79" s="8"/>
    </row>
    <row r="80" spans="1:9" ht="20.25" customHeight="1" x14ac:dyDescent="0.25">
      <c r="A80" s="284"/>
      <c r="B80" s="287"/>
      <c r="C80" s="154" t="s">
        <v>230</v>
      </c>
      <c r="D80" s="107">
        <v>0</v>
      </c>
      <c r="E80" s="108">
        <v>0</v>
      </c>
      <c r="F80" s="107">
        <v>0</v>
      </c>
      <c r="G80" s="107">
        <v>0</v>
      </c>
      <c r="H80" s="107">
        <v>0</v>
      </c>
      <c r="I80" s="8"/>
    </row>
    <row r="81" spans="1:9" ht="37.5" x14ac:dyDescent="0.25">
      <c r="A81" s="285"/>
      <c r="B81" s="288"/>
      <c r="C81" s="154" t="s">
        <v>226</v>
      </c>
      <c r="D81" s="107">
        <v>0</v>
      </c>
      <c r="E81" s="108">
        <v>0</v>
      </c>
      <c r="F81" s="107">
        <v>0</v>
      </c>
      <c r="G81" s="107">
        <v>0</v>
      </c>
      <c r="H81" s="107">
        <v>0</v>
      </c>
      <c r="I81" s="8"/>
    </row>
    <row r="82" spans="1:9" ht="20.25" customHeight="1" x14ac:dyDescent="0.25">
      <c r="A82" s="313" t="s">
        <v>256</v>
      </c>
      <c r="B82" s="286" t="s">
        <v>234</v>
      </c>
      <c r="C82" s="29" t="s">
        <v>61</v>
      </c>
      <c r="D82" s="111">
        <f>D83+D85+D86</f>
        <v>54.338000000000001</v>
      </c>
      <c r="E82" s="112">
        <f>E83+E85+E86</f>
        <v>53.680999999999997</v>
      </c>
      <c r="F82" s="111">
        <f>F83+F85+F86</f>
        <v>28.3131126</v>
      </c>
      <c r="G82" s="111">
        <f>G83+G85+G86</f>
        <v>16.395848600000001</v>
      </c>
      <c r="H82" s="111">
        <f>H83+H85+H86</f>
        <v>16.395848600000001</v>
      </c>
      <c r="I82" s="6"/>
    </row>
    <row r="83" spans="1:9" ht="21.75" customHeight="1" x14ac:dyDescent="0.25">
      <c r="A83" s="314"/>
      <c r="B83" s="287"/>
      <c r="C83" s="154" t="s">
        <v>228</v>
      </c>
      <c r="D83" s="107">
        <v>54.338000000000001</v>
      </c>
      <c r="E83" s="108">
        <v>53.680999999999997</v>
      </c>
      <c r="F83" s="107">
        <v>28.3131126</v>
      </c>
      <c r="G83" s="107">
        <v>16.395848600000001</v>
      </c>
      <c r="H83" s="107">
        <v>16.395848600000001</v>
      </c>
      <c r="I83" s="6"/>
    </row>
    <row r="84" spans="1:9" ht="75" x14ac:dyDescent="0.25">
      <c r="A84" s="314"/>
      <c r="B84" s="287"/>
      <c r="C84" s="154" t="s">
        <v>229</v>
      </c>
      <c r="D84" s="107">
        <v>43.47</v>
      </c>
      <c r="E84" s="108">
        <v>42.466000000000001</v>
      </c>
      <c r="F84" s="107">
        <v>22.628304</v>
      </c>
      <c r="G84" s="107">
        <v>13.094492799999999</v>
      </c>
      <c r="H84" s="107">
        <v>13.094492799999999</v>
      </c>
      <c r="I84" s="8"/>
    </row>
    <row r="85" spans="1:9" ht="56.25" x14ac:dyDescent="0.25">
      <c r="A85" s="314"/>
      <c r="B85" s="287"/>
      <c r="C85" s="154" t="s">
        <v>230</v>
      </c>
      <c r="D85" s="107">
        <v>0</v>
      </c>
      <c r="E85" s="108">
        <v>0</v>
      </c>
      <c r="F85" s="107">
        <v>0</v>
      </c>
      <c r="G85" s="107">
        <v>0</v>
      </c>
      <c r="H85" s="107">
        <v>0</v>
      </c>
    </row>
    <row r="86" spans="1:9" ht="37.5" x14ac:dyDescent="0.25">
      <c r="A86" s="315"/>
      <c r="B86" s="288"/>
      <c r="C86" s="154" t="s">
        <v>226</v>
      </c>
      <c r="D86" s="107">
        <v>0</v>
      </c>
      <c r="E86" s="108">
        <v>0</v>
      </c>
      <c r="F86" s="107">
        <v>0</v>
      </c>
      <c r="G86" s="107">
        <v>0</v>
      </c>
      <c r="H86" s="107">
        <v>0</v>
      </c>
    </row>
    <row r="87" spans="1:9" ht="18.75" x14ac:dyDescent="0.25">
      <c r="A87" s="313" t="s">
        <v>279</v>
      </c>
      <c r="B87" s="286" t="s">
        <v>235</v>
      </c>
      <c r="C87" s="29" t="s">
        <v>61</v>
      </c>
      <c r="D87" s="111">
        <f>D88+D90+D91</f>
        <v>0</v>
      </c>
      <c r="E87" s="112">
        <f>E88+E90+E91</f>
        <v>20.882000000000001</v>
      </c>
      <c r="F87" s="111">
        <f>F88+F90+F91</f>
        <v>7.15928495</v>
      </c>
      <c r="G87" s="111">
        <f>G88+G90+G91</f>
        <v>7.15928495</v>
      </c>
      <c r="H87" s="111">
        <f>H88+H90+H91</f>
        <v>7.15928495</v>
      </c>
    </row>
    <row r="88" spans="1:9" ht="18.75" x14ac:dyDescent="0.25">
      <c r="A88" s="314"/>
      <c r="B88" s="287"/>
      <c r="C88" s="154" t="s">
        <v>228</v>
      </c>
      <c r="D88" s="107">
        <v>0</v>
      </c>
      <c r="E88" s="108">
        <v>20.882000000000001</v>
      </c>
      <c r="F88" s="107">
        <v>7.15928495</v>
      </c>
      <c r="G88" s="107">
        <v>7.15928495</v>
      </c>
      <c r="H88" s="107">
        <v>7.15928495</v>
      </c>
    </row>
    <row r="89" spans="1:9" ht="75" x14ac:dyDescent="0.25">
      <c r="A89" s="314"/>
      <c r="B89" s="287"/>
      <c r="C89" s="154" t="s">
        <v>229</v>
      </c>
      <c r="D89" s="107">
        <v>0</v>
      </c>
      <c r="E89" s="108">
        <v>2.028</v>
      </c>
      <c r="F89" s="107">
        <v>1.7366973699999999</v>
      </c>
      <c r="G89" s="107">
        <v>1.7366973699999999</v>
      </c>
      <c r="H89" s="107">
        <v>1.7366973699999999</v>
      </c>
    </row>
    <row r="90" spans="1:9" ht="56.25" x14ac:dyDescent="0.25">
      <c r="A90" s="314"/>
      <c r="B90" s="287"/>
      <c r="C90" s="154" t="s">
        <v>230</v>
      </c>
      <c r="D90" s="107">
        <v>0</v>
      </c>
      <c r="E90" s="108">
        <v>0</v>
      </c>
      <c r="F90" s="107">
        <v>0</v>
      </c>
      <c r="G90" s="107">
        <v>0</v>
      </c>
      <c r="H90" s="107">
        <v>0</v>
      </c>
    </row>
    <row r="91" spans="1:9" ht="37.5" x14ac:dyDescent="0.25">
      <c r="A91" s="315"/>
      <c r="B91" s="288"/>
      <c r="C91" s="154" t="s">
        <v>226</v>
      </c>
      <c r="D91" s="107">
        <v>0</v>
      </c>
      <c r="E91" s="108">
        <v>0</v>
      </c>
      <c r="F91" s="107">
        <v>0</v>
      </c>
      <c r="G91" s="107">
        <v>0</v>
      </c>
      <c r="H91" s="107">
        <v>0</v>
      </c>
    </row>
    <row r="92" spans="1:9" ht="18.75" x14ac:dyDescent="0.25">
      <c r="A92" s="156"/>
      <c r="B92" s="286" t="s">
        <v>336</v>
      </c>
      <c r="C92" s="29" t="s">
        <v>61</v>
      </c>
      <c r="D92" s="111">
        <f>D93+D95+D96</f>
        <v>0</v>
      </c>
      <c r="E92" s="112">
        <f>E93+E95+E96</f>
        <v>0</v>
      </c>
      <c r="F92" s="111">
        <f>F93+F95+F96</f>
        <v>0</v>
      </c>
      <c r="G92" s="111">
        <f>G93+G95+G96</f>
        <v>0</v>
      </c>
      <c r="H92" s="111">
        <f>H93+H95+H96</f>
        <v>0</v>
      </c>
    </row>
    <row r="93" spans="1:9" ht="18.75" x14ac:dyDescent="0.25">
      <c r="A93" s="156" t="s">
        <v>280</v>
      </c>
      <c r="B93" s="287"/>
      <c r="C93" s="154" t="s">
        <v>228</v>
      </c>
      <c r="D93" s="107">
        <v>0</v>
      </c>
      <c r="E93" s="108">
        <v>0</v>
      </c>
      <c r="F93" s="107">
        <v>0</v>
      </c>
      <c r="G93" s="107">
        <v>0</v>
      </c>
      <c r="H93" s="107">
        <v>0</v>
      </c>
    </row>
    <row r="94" spans="1:9" ht="75" x14ac:dyDescent="0.25">
      <c r="A94" s="156"/>
      <c r="B94" s="287"/>
      <c r="C94" s="154" t="s">
        <v>229</v>
      </c>
      <c r="D94" s="107">
        <v>0</v>
      </c>
      <c r="E94" s="108">
        <v>0</v>
      </c>
      <c r="F94" s="107">
        <v>0</v>
      </c>
      <c r="G94" s="107">
        <v>0</v>
      </c>
      <c r="H94" s="107">
        <v>0</v>
      </c>
    </row>
    <row r="95" spans="1:9" ht="56.25" x14ac:dyDescent="0.25">
      <c r="A95" s="156"/>
      <c r="B95" s="287"/>
      <c r="C95" s="154" t="s">
        <v>230</v>
      </c>
      <c r="D95" s="107">
        <v>0</v>
      </c>
      <c r="E95" s="108">
        <v>0</v>
      </c>
      <c r="F95" s="107">
        <v>0</v>
      </c>
      <c r="G95" s="107">
        <v>0</v>
      </c>
      <c r="H95" s="107">
        <v>0</v>
      </c>
    </row>
    <row r="96" spans="1:9" ht="37.5" x14ac:dyDescent="0.25">
      <c r="A96" s="156"/>
      <c r="B96" s="288"/>
      <c r="C96" s="154" t="s">
        <v>226</v>
      </c>
      <c r="D96" s="107">
        <v>0</v>
      </c>
      <c r="E96" s="108">
        <v>0</v>
      </c>
      <c r="F96" s="107">
        <v>0</v>
      </c>
      <c r="G96" s="107">
        <v>0</v>
      </c>
      <c r="H96" s="107">
        <v>0</v>
      </c>
    </row>
    <row r="97" spans="1:8" ht="18.75" x14ac:dyDescent="0.25">
      <c r="A97" s="313" t="s">
        <v>281</v>
      </c>
      <c r="B97" s="286" t="s">
        <v>236</v>
      </c>
      <c r="C97" s="29" t="s">
        <v>61</v>
      </c>
      <c r="D97" s="111">
        <f>D98+D100+D101</f>
        <v>138.09</v>
      </c>
      <c r="E97" s="112">
        <f>E98+E100+E101</f>
        <v>0</v>
      </c>
      <c r="F97" s="111">
        <f>F98+F100+F101</f>
        <v>0</v>
      </c>
      <c r="G97" s="111">
        <f>G98+G100+G101</f>
        <v>0</v>
      </c>
      <c r="H97" s="111">
        <f>H98+H100+H101</f>
        <v>0</v>
      </c>
    </row>
    <row r="98" spans="1:8" ht="18.75" x14ac:dyDescent="0.25">
      <c r="A98" s="314"/>
      <c r="B98" s="287"/>
      <c r="C98" s="154" t="s">
        <v>228</v>
      </c>
      <c r="D98" s="107">
        <v>136.71</v>
      </c>
      <c r="E98" s="108">
        <v>0</v>
      </c>
      <c r="F98" s="107">
        <v>0</v>
      </c>
      <c r="G98" s="107">
        <v>0</v>
      </c>
      <c r="H98" s="107">
        <v>0</v>
      </c>
    </row>
    <row r="99" spans="1:8" ht="75" x14ac:dyDescent="0.25">
      <c r="A99" s="314"/>
      <c r="B99" s="287"/>
      <c r="C99" s="154" t="s">
        <v>229</v>
      </c>
      <c r="D99" s="107">
        <v>135.34299999999999</v>
      </c>
      <c r="E99" s="108">
        <v>0</v>
      </c>
      <c r="F99" s="107">
        <v>0</v>
      </c>
      <c r="G99" s="107">
        <v>0</v>
      </c>
      <c r="H99" s="107">
        <v>0</v>
      </c>
    </row>
    <row r="100" spans="1:8" ht="56.25" x14ac:dyDescent="0.25">
      <c r="A100" s="314"/>
      <c r="B100" s="287"/>
      <c r="C100" s="154" t="s">
        <v>230</v>
      </c>
      <c r="D100" s="107">
        <v>0</v>
      </c>
      <c r="E100" s="108">
        <v>0</v>
      </c>
      <c r="F100" s="107">
        <v>0</v>
      </c>
      <c r="G100" s="107">
        <v>0</v>
      </c>
      <c r="H100" s="107">
        <v>0</v>
      </c>
    </row>
    <row r="101" spans="1:8" ht="37.5" x14ac:dyDescent="0.25">
      <c r="A101" s="315"/>
      <c r="B101" s="288"/>
      <c r="C101" s="154" t="s">
        <v>226</v>
      </c>
      <c r="D101" s="107">
        <v>1.38</v>
      </c>
      <c r="E101" s="108">
        <v>0</v>
      </c>
      <c r="F101" s="107">
        <v>0</v>
      </c>
      <c r="G101" s="107">
        <v>0</v>
      </c>
      <c r="H101" s="107">
        <v>0</v>
      </c>
    </row>
    <row r="102" spans="1:8" ht="18.75" x14ac:dyDescent="0.25">
      <c r="A102" s="301" t="s">
        <v>29</v>
      </c>
      <c r="B102" s="302" t="s">
        <v>28</v>
      </c>
      <c r="C102" s="29" t="s">
        <v>61</v>
      </c>
      <c r="D102" s="85">
        <f>D103+D105+D106</f>
        <v>31.014000000000003</v>
      </c>
      <c r="E102" s="86">
        <f>E103+E105+E106</f>
        <v>32.067</v>
      </c>
      <c r="F102" s="85">
        <f>F103+F105+F106</f>
        <v>15.0912433</v>
      </c>
      <c r="G102" s="85">
        <f>G103+G105+G106</f>
        <v>15.09124085</v>
      </c>
      <c r="H102" s="85">
        <f>H103+H105+H106</f>
        <v>15.09124085</v>
      </c>
    </row>
    <row r="103" spans="1:8" ht="18.75" x14ac:dyDescent="0.25">
      <c r="A103" s="301"/>
      <c r="B103" s="302"/>
      <c r="C103" s="154" t="s">
        <v>228</v>
      </c>
      <c r="D103" s="107">
        <v>21.71</v>
      </c>
      <c r="E103" s="108">
        <v>22.312000000000001</v>
      </c>
      <c r="F103" s="107">
        <v>10.428911790000001</v>
      </c>
      <c r="G103" s="107">
        <v>10.428909340000001</v>
      </c>
      <c r="H103" s="107">
        <v>10.428909340000001</v>
      </c>
    </row>
    <row r="104" spans="1:8" ht="75" x14ac:dyDescent="0.25">
      <c r="A104" s="301"/>
      <c r="B104" s="302"/>
      <c r="C104" s="154" t="s">
        <v>229</v>
      </c>
      <c r="D104" s="107">
        <v>0</v>
      </c>
      <c r="E104" s="108">
        <v>0</v>
      </c>
      <c r="F104" s="107">
        <v>0</v>
      </c>
      <c r="G104" s="107">
        <v>0</v>
      </c>
      <c r="H104" s="107">
        <v>0</v>
      </c>
    </row>
    <row r="105" spans="1:8" ht="56.25" x14ac:dyDescent="0.25">
      <c r="A105" s="301"/>
      <c r="B105" s="302"/>
      <c r="C105" s="154" t="s">
        <v>230</v>
      </c>
      <c r="D105" s="107">
        <v>9.3040000000000003</v>
      </c>
      <c r="E105" s="108">
        <v>9.7550000000000008</v>
      </c>
      <c r="F105" s="107">
        <v>4.6623315099999996</v>
      </c>
      <c r="G105" s="107">
        <v>4.6623315099999996</v>
      </c>
      <c r="H105" s="107">
        <v>4.6623315099999996</v>
      </c>
    </row>
    <row r="106" spans="1:8" ht="37.5" x14ac:dyDescent="0.25">
      <c r="A106" s="301"/>
      <c r="B106" s="302"/>
      <c r="C106" s="154" t="s">
        <v>226</v>
      </c>
      <c r="D106" s="107">
        <v>0</v>
      </c>
      <c r="E106" s="108">
        <v>0</v>
      </c>
      <c r="F106" s="107">
        <v>0</v>
      </c>
      <c r="G106" s="107">
        <v>0</v>
      </c>
      <c r="H106" s="107">
        <v>0</v>
      </c>
    </row>
    <row r="107" spans="1:8" ht="18.75" x14ac:dyDescent="0.25">
      <c r="A107" s="301" t="s">
        <v>274</v>
      </c>
      <c r="B107" s="302" t="s">
        <v>30</v>
      </c>
      <c r="C107" s="29" t="s">
        <v>61</v>
      </c>
      <c r="D107" s="85">
        <f>D108+D110+D111</f>
        <v>3.9009999999999998</v>
      </c>
      <c r="E107" s="86">
        <f>E108+E110+E111</f>
        <v>13.635</v>
      </c>
      <c r="F107" s="85">
        <f>F108+F110+F111</f>
        <v>7.1740342249999998</v>
      </c>
      <c r="G107" s="85">
        <f>G108+G110+G111</f>
        <v>6.8220133799999996</v>
      </c>
      <c r="H107" s="85">
        <f>H108+H110+H111</f>
        <v>6.8220133799999996</v>
      </c>
    </row>
    <row r="108" spans="1:8" ht="18.75" x14ac:dyDescent="0.25">
      <c r="A108" s="301"/>
      <c r="B108" s="302"/>
      <c r="C108" s="154" t="s">
        <v>228</v>
      </c>
      <c r="D108" s="107">
        <v>3.9009999999999998</v>
      </c>
      <c r="E108" s="108">
        <v>13.635</v>
      </c>
      <c r="F108" s="107">
        <v>7.1740342249999998</v>
      </c>
      <c r="G108" s="107">
        <v>6.8220133799999996</v>
      </c>
      <c r="H108" s="107">
        <v>6.8220133799999996</v>
      </c>
    </row>
    <row r="109" spans="1:8" ht="75" x14ac:dyDescent="0.25">
      <c r="A109" s="301"/>
      <c r="B109" s="302"/>
      <c r="C109" s="154" t="s">
        <v>229</v>
      </c>
      <c r="D109" s="107">
        <v>0</v>
      </c>
      <c r="E109" s="108">
        <v>0</v>
      </c>
      <c r="F109" s="107">
        <v>0</v>
      </c>
      <c r="G109" s="107">
        <v>0</v>
      </c>
      <c r="H109" s="107">
        <v>0</v>
      </c>
    </row>
    <row r="110" spans="1:8" ht="56.25" x14ac:dyDescent="0.25">
      <c r="A110" s="301"/>
      <c r="B110" s="302"/>
      <c r="C110" s="154" t="s">
        <v>230</v>
      </c>
      <c r="D110" s="107">
        <v>0</v>
      </c>
      <c r="E110" s="108">
        <v>0</v>
      </c>
      <c r="F110" s="107">
        <v>0</v>
      </c>
      <c r="G110" s="107">
        <v>0</v>
      </c>
      <c r="H110" s="107">
        <v>0</v>
      </c>
    </row>
    <row r="111" spans="1:8" ht="37.5" x14ac:dyDescent="0.25">
      <c r="A111" s="301"/>
      <c r="B111" s="302"/>
      <c r="C111" s="154" t="s">
        <v>226</v>
      </c>
      <c r="D111" s="107">
        <v>0</v>
      </c>
      <c r="E111" s="108">
        <v>0</v>
      </c>
      <c r="F111" s="107">
        <v>0</v>
      </c>
      <c r="G111" s="107">
        <v>0</v>
      </c>
      <c r="H111" s="107">
        <v>0</v>
      </c>
    </row>
    <row r="112" spans="1:8" ht="18.75" x14ac:dyDescent="0.25">
      <c r="A112" s="301" t="s">
        <v>6</v>
      </c>
      <c r="B112" s="302" t="s">
        <v>31</v>
      </c>
      <c r="C112" s="29" t="s">
        <v>61</v>
      </c>
      <c r="D112" s="111">
        <f>D113+D115+D116</f>
        <v>4205.9619999999995</v>
      </c>
      <c r="E112" s="112">
        <f>E113+E115+E116</f>
        <v>5404.8330000000014</v>
      </c>
      <c r="F112" s="111">
        <f>F113+F115+F116</f>
        <v>4478.1611743711965</v>
      </c>
      <c r="G112" s="111">
        <f>G113+G115+G116</f>
        <v>4477.8091559761961</v>
      </c>
      <c r="H112" s="111">
        <f>H113+H115+H116</f>
        <v>4465.5851559761959</v>
      </c>
    </row>
    <row r="113" spans="1:8" s="3" customFormat="1" ht="18.75" x14ac:dyDescent="0.25">
      <c r="A113" s="301"/>
      <c r="B113" s="302"/>
      <c r="C113" s="154" t="s">
        <v>228</v>
      </c>
      <c r="D113" s="109">
        <f>D118+D123+D128+D133+D138+D143+D148+D151</f>
        <v>3598.6069999999995</v>
      </c>
      <c r="E113" s="110">
        <f>E118+E123+E128+E133+E138+E143+E148+E151</f>
        <v>5363.0060000000012</v>
      </c>
      <c r="F113" s="109">
        <f t="shared" ref="F113:H113" si="12">F118+F123+F128+F133+F138+F143+F148+F151</f>
        <v>4463.0304407411968</v>
      </c>
      <c r="G113" s="109">
        <f t="shared" si="12"/>
        <v>4462.6784223461964</v>
      </c>
      <c r="H113" s="109">
        <f t="shared" si="12"/>
        <v>4450.4544223461962</v>
      </c>
    </row>
    <row r="114" spans="1:8" ht="75" x14ac:dyDescent="0.25">
      <c r="A114" s="301"/>
      <c r="B114" s="302"/>
      <c r="C114" s="154" t="s">
        <v>229</v>
      </c>
      <c r="D114" s="109">
        <f t="shared" ref="D114:H116" si="13">D119+D124+D129+D134+D139+D144</f>
        <v>0</v>
      </c>
      <c r="E114" s="110">
        <f t="shared" si="13"/>
        <v>0</v>
      </c>
      <c r="F114" s="109">
        <f t="shared" si="13"/>
        <v>0</v>
      </c>
      <c r="G114" s="109">
        <f t="shared" si="13"/>
        <v>0</v>
      </c>
      <c r="H114" s="109">
        <f t="shared" si="13"/>
        <v>0</v>
      </c>
    </row>
    <row r="115" spans="1:8" ht="56.25" x14ac:dyDescent="0.25">
      <c r="A115" s="301"/>
      <c r="B115" s="302"/>
      <c r="C115" s="154" t="s">
        <v>230</v>
      </c>
      <c r="D115" s="109">
        <f t="shared" si="13"/>
        <v>27.062999999999999</v>
      </c>
      <c r="E115" s="110">
        <f t="shared" si="13"/>
        <v>41.826999999999998</v>
      </c>
      <c r="F115" s="109">
        <f t="shared" si="13"/>
        <v>15.13073363</v>
      </c>
      <c r="G115" s="109">
        <f t="shared" si="13"/>
        <v>15.13073363</v>
      </c>
      <c r="H115" s="109">
        <f t="shared" si="13"/>
        <v>15.13073363</v>
      </c>
    </row>
    <row r="116" spans="1:8" ht="36.75" customHeight="1" x14ac:dyDescent="0.25">
      <c r="A116" s="301"/>
      <c r="B116" s="302"/>
      <c r="C116" s="154" t="s">
        <v>226</v>
      </c>
      <c r="D116" s="109">
        <f t="shared" si="13"/>
        <v>580.29200000000003</v>
      </c>
      <c r="E116" s="110">
        <f t="shared" si="13"/>
        <v>0</v>
      </c>
      <c r="F116" s="109">
        <f t="shared" si="13"/>
        <v>0</v>
      </c>
      <c r="G116" s="109">
        <f t="shared" si="13"/>
        <v>0</v>
      </c>
      <c r="H116" s="109">
        <f t="shared" si="13"/>
        <v>0</v>
      </c>
    </row>
    <row r="117" spans="1:8" ht="20.25" customHeight="1" x14ac:dyDescent="0.25">
      <c r="A117" s="301" t="s">
        <v>32</v>
      </c>
      <c r="B117" s="302" t="s">
        <v>33</v>
      </c>
      <c r="C117" s="29" t="s">
        <v>61</v>
      </c>
      <c r="D117" s="85">
        <f>D118+D120+D121</f>
        <v>580.29200000000003</v>
      </c>
      <c r="E117" s="86">
        <f>E118+E120+E121</f>
        <v>1382.3130000000001</v>
      </c>
      <c r="F117" s="85">
        <f>F118+F120+F121</f>
        <v>1328.8202993</v>
      </c>
      <c r="G117" s="85">
        <f>G118+G120+G121</f>
        <v>1328.8202993</v>
      </c>
      <c r="H117" s="85">
        <f>H118+H120+H121</f>
        <v>1328.8202993</v>
      </c>
    </row>
    <row r="118" spans="1:8" ht="18.75" x14ac:dyDescent="0.25">
      <c r="A118" s="301"/>
      <c r="B118" s="302"/>
      <c r="C118" s="154" t="s">
        <v>228</v>
      </c>
      <c r="D118" s="83">
        <v>0</v>
      </c>
      <c r="E118" s="84">
        <v>1382.3130000000001</v>
      </c>
      <c r="F118" s="83">
        <v>1328.8202993</v>
      </c>
      <c r="G118" s="83">
        <v>1328.8202993</v>
      </c>
      <c r="H118" s="83">
        <v>1328.8202993</v>
      </c>
    </row>
    <row r="119" spans="1:8" ht="75" x14ac:dyDescent="0.25">
      <c r="A119" s="301"/>
      <c r="B119" s="302"/>
      <c r="C119" s="154" t="s">
        <v>229</v>
      </c>
      <c r="D119" s="83">
        <v>0</v>
      </c>
      <c r="E119" s="84">
        <v>0</v>
      </c>
      <c r="F119" s="83">
        <v>0</v>
      </c>
      <c r="G119" s="83">
        <v>0</v>
      </c>
      <c r="H119" s="83">
        <v>0</v>
      </c>
    </row>
    <row r="120" spans="1:8" ht="21" customHeight="1" x14ac:dyDescent="0.25">
      <c r="A120" s="301"/>
      <c r="B120" s="302"/>
      <c r="C120" s="154" t="s">
        <v>230</v>
      </c>
      <c r="D120" s="83">
        <v>0</v>
      </c>
      <c r="E120" s="84">
        <v>0</v>
      </c>
      <c r="F120" s="83">
        <v>0</v>
      </c>
      <c r="G120" s="83">
        <v>0</v>
      </c>
      <c r="H120" s="83">
        <v>0</v>
      </c>
    </row>
    <row r="121" spans="1:8" ht="16.5" customHeight="1" x14ac:dyDescent="0.25">
      <c r="A121" s="301"/>
      <c r="B121" s="302"/>
      <c r="C121" s="154" t="s">
        <v>226</v>
      </c>
      <c r="D121" s="83">
        <v>580.29200000000003</v>
      </c>
      <c r="E121" s="84">
        <v>0</v>
      </c>
      <c r="F121" s="83">
        <v>0</v>
      </c>
      <c r="G121" s="83">
        <v>0</v>
      </c>
      <c r="H121" s="83">
        <v>0</v>
      </c>
    </row>
    <row r="122" spans="1:8" ht="30.75" customHeight="1" x14ac:dyDescent="0.25">
      <c r="A122" s="301" t="s">
        <v>34</v>
      </c>
      <c r="B122" s="302" t="s">
        <v>35</v>
      </c>
      <c r="C122" s="29" t="s">
        <v>61</v>
      </c>
      <c r="D122" s="111">
        <f>D123+D125+D126</f>
        <v>88.141000000000005</v>
      </c>
      <c r="E122" s="112">
        <f>E123+E125+E126</f>
        <v>138.59199999999998</v>
      </c>
      <c r="F122" s="111">
        <f>F123+F125+F126</f>
        <v>48.254042060000003</v>
      </c>
      <c r="G122" s="111">
        <f>G123+G125+G126</f>
        <v>48.25404451</v>
      </c>
      <c r="H122" s="111">
        <f>H123+H125+H126</f>
        <v>48.25404451</v>
      </c>
    </row>
    <row r="123" spans="1:8" ht="18.75" x14ac:dyDescent="0.25">
      <c r="A123" s="301"/>
      <c r="B123" s="302"/>
      <c r="C123" s="154" t="s">
        <v>228</v>
      </c>
      <c r="D123" s="107">
        <v>61.078000000000003</v>
      </c>
      <c r="E123" s="108">
        <v>96.765000000000001</v>
      </c>
      <c r="F123" s="107">
        <v>33.123308430000002</v>
      </c>
      <c r="G123" s="107">
        <v>33.123310879999998</v>
      </c>
      <c r="H123" s="107">
        <v>33.123310879999998</v>
      </c>
    </row>
    <row r="124" spans="1:8" ht="75" x14ac:dyDescent="0.25">
      <c r="A124" s="301"/>
      <c r="B124" s="302"/>
      <c r="C124" s="154" t="s">
        <v>229</v>
      </c>
      <c r="D124" s="107">
        <v>0</v>
      </c>
      <c r="E124" s="108">
        <v>0</v>
      </c>
      <c r="F124" s="107">
        <v>0</v>
      </c>
      <c r="G124" s="107">
        <v>0</v>
      </c>
      <c r="H124" s="107">
        <v>0</v>
      </c>
    </row>
    <row r="125" spans="1:8" ht="56.25" x14ac:dyDescent="0.25">
      <c r="A125" s="301"/>
      <c r="B125" s="302"/>
      <c r="C125" s="154" t="s">
        <v>230</v>
      </c>
      <c r="D125" s="107">
        <v>27.062999999999999</v>
      </c>
      <c r="E125" s="108">
        <v>41.826999999999998</v>
      </c>
      <c r="F125" s="107">
        <v>15.13073363</v>
      </c>
      <c r="G125" s="107">
        <v>15.13073363</v>
      </c>
      <c r="H125" s="107">
        <v>15.13073363</v>
      </c>
    </row>
    <row r="126" spans="1:8" ht="37.5" x14ac:dyDescent="0.25">
      <c r="A126" s="301"/>
      <c r="B126" s="302"/>
      <c r="C126" s="154" t="s">
        <v>226</v>
      </c>
      <c r="D126" s="107">
        <v>0</v>
      </c>
      <c r="E126" s="108">
        <v>0</v>
      </c>
      <c r="F126" s="107">
        <v>0</v>
      </c>
      <c r="G126" s="107">
        <v>0</v>
      </c>
      <c r="H126" s="107">
        <v>0</v>
      </c>
    </row>
    <row r="127" spans="1:8" ht="26.25" customHeight="1" x14ac:dyDescent="0.25">
      <c r="A127" s="301" t="s">
        <v>36</v>
      </c>
      <c r="B127" s="302" t="s">
        <v>64</v>
      </c>
      <c r="C127" s="29" t="s">
        <v>61</v>
      </c>
      <c r="D127" s="111">
        <f>D128+D130+D131</f>
        <v>10.943</v>
      </c>
      <c r="E127" s="112">
        <f>E128+E130+E131</f>
        <v>13.635</v>
      </c>
      <c r="F127" s="111">
        <f>F128+F130+F131</f>
        <v>7.1740342249999998</v>
      </c>
      <c r="G127" s="111">
        <f>G128+G130+G131</f>
        <v>6.8220133799999996</v>
      </c>
      <c r="H127" s="111">
        <f>H128+H130+H131</f>
        <v>6.8220133799999996</v>
      </c>
    </row>
    <row r="128" spans="1:8" ht="18.75" x14ac:dyDescent="0.25">
      <c r="A128" s="301"/>
      <c r="B128" s="302"/>
      <c r="C128" s="154" t="s">
        <v>228</v>
      </c>
      <c r="D128" s="107">
        <v>10.943</v>
      </c>
      <c r="E128" s="108">
        <v>13.635</v>
      </c>
      <c r="F128" s="107">
        <v>7.1740342249999998</v>
      </c>
      <c r="G128" s="107">
        <v>6.8220133799999996</v>
      </c>
      <c r="H128" s="107">
        <v>6.8220133799999996</v>
      </c>
    </row>
    <row r="129" spans="1:8" ht="75" x14ac:dyDescent="0.25">
      <c r="A129" s="301"/>
      <c r="B129" s="302"/>
      <c r="C129" s="154" t="s">
        <v>229</v>
      </c>
      <c r="D129" s="107">
        <v>0</v>
      </c>
      <c r="E129" s="108">
        <v>0</v>
      </c>
      <c r="F129" s="107">
        <v>0</v>
      </c>
      <c r="G129" s="107">
        <v>0</v>
      </c>
      <c r="H129" s="107">
        <v>0</v>
      </c>
    </row>
    <row r="130" spans="1:8" ht="56.25" x14ac:dyDescent="0.25">
      <c r="A130" s="301"/>
      <c r="B130" s="302"/>
      <c r="C130" s="154" t="s">
        <v>230</v>
      </c>
      <c r="D130" s="107">
        <v>0</v>
      </c>
      <c r="E130" s="108">
        <v>0</v>
      </c>
      <c r="F130" s="107">
        <v>0</v>
      </c>
      <c r="G130" s="107">
        <v>0</v>
      </c>
      <c r="H130" s="107">
        <v>0</v>
      </c>
    </row>
    <row r="131" spans="1:8" ht="37.5" x14ac:dyDescent="0.25">
      <c r="A131" s="301"/>
      <c r="B131" s="302"/>
      <c r="C131" s="154" t="s">
        <v>226</v>
      </c>
      <c r="D131" s="107">
        <v>0</v>
      </c>
      <c r="E131" s="108">
        <v>0</v>
      </c>
      <c r="F131" s="107">
        <v>0</v>
      </c>
      <c r="G131" s="107">
        <v>0</v>
      </c>
      <c r="H131" s="107">
        <v>0</v>
      </c>
    </row>
    <row r="132" spans="1:8" ht="18.75" x14ac:dyDescent="0.25">
      <c r="A132" s="301" t="s">
        <v>37</v>
      </c>
      <c r="B132" s="302" t="s">
        <v>38</v>
      </c>
      <c r="C132" s="29" t="s">
        <v>61</v>
      </c>
      <c r="D132" s="111">
        <f>D133+D135+D136</f>
        <v>2447.7579999999998</v>
      </c>
      <c r="E132" s="112">
        <f>E133+E135+E136</f>
        <v>2215.0630000000001</v>
      </c>
      <c r="F132" s="111">
        <f>F133+F135+F136</f>
        <v>1685.26190967</v>
      </c>
      <c r="G132" s="111">
        <f>G133+G135+G136</f>
        <v>1685.26190967</v>
      </c>
      <c r="H132" s="111">
        <f>H133+H135+H136</f>
        <v>1680.2109096700001</v>
      </c>
    </row>
    <row r="133" spans="1:8" s="3" customFormat="1" ht="18.75" x14ac:dyDescent="0.25">
      <c r="A133" s="301"/>
      <c r="B133" s="302"/>
      <c r="C133" s="154" t="s">
        <v>228</v>
      </c>
      <c r="D133" s="107">
        <v>2447.7579999999998</v>
      </c>
      <c r="E133" s="108">
        <v>2215.0630000000001</v>
      </c>
      <c r="F133" s="107">
        <v>1685.26190967</v>
      </c>
      <c r="G133" s="107">
        <v>1685.26190967</v>
      </c>
      <c r="H133" s="107">
        <f>1685.26190967-5.051</f>
        <v>1680.2109096700001</v>
      </c>
    </row>
    <row r="134" spans="1:8" ht="75" x14ac:dyDescent="0.25">
      <c r="A134" s="301"/>
      <c r="B134" s="302"/>
      <c r="C134" s="154" t="s">
        <v>229</v>
      </c>
      <c r="D134" s="107">
        <v>0</v>
      </c>
      <c r="E134" s="108">
        <v>0</v>
      </c>
      <c r="F134" s="107">
        <v>0</v>
      </c>
      <c r="G134" s="107">
        <v>0</v>
      </c>
      <c r="H134" s="107">
        <v>0</v>
      </c>
    </row>
    <row r="135" spans="1:8" ht="56.25" x14ac:dyDescent="0.25">
      <c r="A135" s="301"/>
      <c r="B135" s="302"/>
      <c r="C135" s="154" t="s">
        <v>230</v>
      </c>
      <c r="D135" s="107">
        <v>0</v>
      </c>
      <c r="E135" s="108">
        <v>0</v>
      </c>
      <c r="F135" s="107">
        <v>0</v>
      </c>
      <c r="G135" s="107">
        <v>0</v>
      </c>
      <c r="H135" s="107">
        <v>0</v>
      </c>
    </row>
    <row r="136" spans="1:8" ht="37.5" x14ac:dyDescent="0.25">
      <c r="A136" s="301"/>
      <c r="B136" s="302"/>
      <c r="C136" s="154" t="s">
        <v>226</v>
      </c>
      <c r="D136" s="107">
        <v>0</v>
      </c>
      <c r="E136" s="108">
        <v>0</v>
      </c>
      <c r="F136" s="107">
        <v>0</v>
      </c>
      <c r="G136" s="107">
        <v>0</v>
      </c>
      <c r="H136" s="107">
        <v>0</v>
      </c>
    </row>
    <row r="137" spans="1:8" ht="18.75" x14ac:dyDescent="0.25">
      <c r="A137" s="301" t="s">
        <v>39</v>
      </c>
      <c r="B137" s="302" t="s">
        <v>72</v>
      </c>
      <c r="C137" s="29" t="s">
        <v>61</v>
      </c>
      <c r="D137" s="111">
        <f>D138+D140+D141</f>
        <v>45.308</v>
      </c>
      <c r="E137" s="112">
        <f>E138+E140+E141</f>
        <v>48.563000000000002</v>
      </c>
      <c r="F137" s="111">
        <f>F138+F140+F141</f>
        <v>28.292893790000001</v>
      </c>
      <c r="G137" s="111">
        <f>G138+G140+G141</f>
        <v>28.292893790000001</v>
      </c>
      <c r="H137" s="111">
        <f>H138+H140+H141</f>
        <v>27.24289379</v>
      </c>
    </row>
    <row r="138" spans="1:8" ht="18.75" x14ac:dyDescent="0.25">
      <c r="A138" s="301"/>
      <c r="B138" s="302"/>
      <c r="C138" s="154" t="s">
        <v>228</v>
      </c>
      <c r="D138" s="107">
        <v>45.308</v>
      </c>
      <c r="E138" s="108">
        <v>48.563000000000002</v>
      </c>
      <c r="F138" s="107">
        <v>28.292893790000001</v>
      </c>
      <c r="G138" s="107">
        <v>28.292893790000001</v>
      </c>
      <c r="H138" s="107">
        <f>28.29289379-1.05</f>
        <v>27.24289379</v>
      </c>
    </row>
    <row r="139" spans="1:8" ht="75" x14ac:dyDescent="0.25">
      <c r="A139" s="301"/>
      <c r="B139" s="302"/>
      <c r="C139" s="154" t="s">
        <v>229</v>
      </c>
      <c r="D139" s="107">
        <v>0</v>
      </c>
      <c r="E139" s="108">
        <v>0</v>
      </c>
      <c r="F139" s="107">
        <v>0</v>
      </c>
      <c r="G139" s="107">
        <v>0</v>
      </c>
      <c r="H139" s="107">
        <v>0</v>
      </c>
    </row>
    <row r="140" spans="1:8" ht="56.25" x14ac:dyDescent="0.25">
      <c r="A140" s="301"/>
      <c r="B140" s="302"/>
      <c r="C140" s="154" t="s">
        <v>230</v>
      </c>
      <c r="D140" s="107">
        <v>0</v>
      </c>
      <c r="E140" s="108">
        <v>0</v>
      </c>
      <c r="F140" s="107">
        <v>0</v>
      </c>
      <c r="G140" s="107">
        <v>0</v>
      </c>
      <c r="H140" s="107">
        <v>0</v>
      </c>
    </row>
    <row r="141" spans="1:8" ht="26.25" customHeight="1" x14ac:dyDescent="0.25">
      <c r="A141" s="301"/>
      <c r="B141" s="302"/>
      <c r="C141" s="154" t="s">
        <v>226</v>
      </c>
      <c r="D141" s="107">
        <v>0</v>
      </c>
      <c r="E141" s="108">
        <v>0</v>
      </c>
      <c r="F141" s="107">
        <v>0</v>
      </c>
      <c r="G141" s="107">
        <v>0</v>
      </c>
      <c r="H141" s="107">
        <v>0</v>
      </c>
    </row>
    <row r="142" spans="1:8" ht="26.25" customHeight="1" x14ac:dyDescent="0.25">
      <c r="A142" s="301" t="s">
        <v>40</v>
      </c>
      <c r="B142" s="302" t="s">
        <v>237</v>
      </c>
      <c r="C142" s="29" t="s">
        <v>61</v>
      </c>
      <c r="D142" s="111">
        <f>D143+D145+D146</f>
        <v>309.017</v>
      </c>
      <c r="E142" s="112">
        <f>E143+E145+E146</f>
        <v>303.83499999999998</v>
      </c>
      <c r="F142" s="111">
        <f>F143+F145+F146</f>
        <v>249.17984454619634</v>
      </c>
      <c r="G142" s="111">
        <f>G143+G145+G146</f>
        <v>249.17984454619634</v>
      </c>
      <c r="H142" s="111">
        <f>H143+H145+H146</f>
        <v>243.056844546196</v>
      </c>
    </row>
    <row r="143" spans="1:8" ht="18.75" x14ac:dyDescent="0.25">
      <c r="A143" s="301"/>
      <c r="B143" s="302"/>
      <c r="C143" s="154" t="s">
        <v>228</v>
      </c>
      <c r="D143" s="107">
        <v>309.017</v>
      </c>
      <c r="E143" s="108">
        <v>303.83499999999998</v>
      </c>
      <c r="F143" s="107">
        <v>249.17984454619634</v>
      </c>
      <c r="G143" s="107">
        <v>249.17984454619634</v>
      </c>
      <c r="H143" s="107">
        <f>249.179844546196-6.123</f>
        <v>243.056844546196</v>
      </c>
    </row>
    <row r="144" spans="1:8" ht="75" x14ac:dyDescent="0.25">
      <c r="A144" s="301"/>
      <c r="B144" s="302"/>
      <c r="C144" s="154" t="s">
        <v>229</v>
      </c>
      <c r="D144" s="107">
        <v>0</v>
      </c>
      <c r="E144" s="108">
        <v>0</v>
      </c>
      <c r="F144" s="107">
        <v>0</v>
      </c>
      <c r="G144" s="107">
        <v>0</v>
      </c>
      <c r="H144" s="107">
        <v>0</v>
      </c>
    </row>
    <row r="145" spans="1:8" ht="56.25" x14ac:dyDescent="0.25">
      <c r="A145" s="301"/>
      <c r="B145" s="302"/>
      <c r="C145" s="154" t="s">
        <v>230</v>
      </c>
      <c r="D145" s="107">
        <v>0</v>
      </c>
      <c r="E145" s="108">
        <v>0</v>
      </c>
      <c r="F145" s="107">
        <v>0</v>
      </c>
      <c r="G145" s="107">
        <v>0</v>
      </c>
      <c r="H145" s="107">
        <v>0</v>
      </c>
    </row>
    <row r="146" spans="1:8" ht="37.5" x14ac:dyDescent="0.25">
      <c r="A146" s="301"/>
      <c r="B146" s="302"/>
      <c r="C146" s="154" t="s">
        <v>226</v>
      </c>
      <c r="D146" s="107">
        <v>0</v>
      </c>
      <c r="E146" s="108">
        <v>0</v>
      </c>
      <c r="F146" s="107">
        <v>0</v>
      </c>
      <c r="G146" s="107">
        <v>0</v>
      </c>
      <c r="H146" s="107">
        <v>0</v>
      </c>
    </row>
    <row r="147" spans="1:8" ht="24" customHeight="1" x14ac:dyDescent="0.25">
      <c r="A147" s="313" t="s">
        <v>342</v>
      </c>
      <c r="B147" s="286" t="s">
        <v>333</v>
      </c>
      <c r="C147" s="154" t="s">
        <v>61</v>
      </c>
      <c r="D147" s="107">
        <f>D148</f>
        <v>720.22</v>
      </c>
      <c r="E147" s="108">
        <f>E148</f>
        <v>1285.5709999999999</v>
      </c>
      <c r="F147" s="107">
        <f>F148</f>
        <v>1117.7426812900001</v>
      </c>
      <c r="G147" s="107">
        <f>G148</f>
        <v>1117.7426812900001</v>
      </c>
      <c r="H147" s="107">
        <f>H148</f>
        <v>1117.7426812900001</v>
      </c>
    </row>
    <row r="148" spans="1:8" ht="18.75" x14ac:dyDescent="0.25">
      <c r="A148" s="314"/>
      <c r="B148" s="287"/>
      <c r="C148" s="154" t="s">
        <v>228</v>
      </c>
      <c r="D148" s="107">
        <v>720.22</v>
      </c>
      <c r="E148" s="108">
        <v>1285.5709999999999</v>
      </c>
      <c r="F148" s="107">
        <v>1117.7426812900001</v>
      </c>
      <c r="G148" s="107">
        <v>1117.7426812900001</v>
      </c>
      <c r="H148" s="107">
        <v>1117.7426812900001</v>
      </c>
    </row>
    <row r="149" spans="1:8" ht="75" x14ac:dyDescent="0.25">
      <c r="A149" s="315"/>
      <c r="B149" s="288"/>
      <c r="C149" s="154" t="s">
        <v>229</v>
      </c>
      <c r="D149" s="107">
        <v>0</v>
      </c>
      <c r="E149" s="108">
        <v>0</v>
      </c>
      <c r="F149" s="107">
        <v>0</v>
      </c>
      <c r="G149" s="107">
        <v>0</v>
      </c>
      <c r="H149" s="107">
        <v>0</v>
      </c>
    </row>
    <row r="150" spans="1:8" ht="18.75" x14ac:dyDescent="0.25">
      <c r="A150" s="310" t="s">
        <v>339</v>
      </c>
      <c r="B150" s="286" t="s">
        <v>346</v>
      </c>
      <c r="C150" s="154" t="s">
        <v>61</v>
      </c>
      <c r="D150" s="107">
        <f>D151+D152</f>
        <v>4.2830000000000004</v>
      </c>
      <c r="E150" s="108">
        <f>E151+E152</f>
        <v>17.260999999999999</v>
      </c>
      <c r="F150" s="107">
        <f>F151+F152</f>
        <v>13.435469489999999</v>
      </c>
      <c r="G150" s="107">
        <f>G151+G152</f>
        <v>13.435469489999999</v>
      </c>
      <c r="H150" s="107">
        <f>H151+H152</f>
        <v>13.435469489999999</v>
      </c>
    </row>
    <row r="151" spans="1:8" ht="36.75" customHeight="1" x14ac:dyDescent="0.25">
      <c r="A151" s="312"/>
      <c r="B151" s="287"/>
      <c r="C151" s="154" t="s">
        <v>228</v>
      </c>
      <c r="D151" s="107">
        <v>4.2830000000000004</v>
      </c>
      <c r="E151" s="108">
        <v>17.260999999999999</v>
      </c>
      <c r="F151" s="107">
        <v>13.435469489999999</v>
      </c>
      <c r="G151" s="107">
        <v>13.435469489999999</v>
      </c>
      <c r="H151" s="107">
        <v>13.435469489999999</v>
      </c>
    </row>
    <row r="152" spans="1:8" ht="75" customHeight="1" x14ac:dyDescent="0.25">
      <c r="A152" s="312"/>
      <c r="B152" s="287"/>
      <c r="C152" s="154" t="s">
        <v>230</v>
      </c>
      <c r="D152" s="107">
        <v>0</v>
      </c>
      <c r="E152" s="108">
        <v>0</v>
      </c>
      <c r="F152" s="107">
        <v>0</v>
      </c>
      <c r="G152" s="107">
        <v>0</v>
      </c>
      <c r="H152" s="107">
        <v>0</v>
      </c>
    </row>
    <row r="153" spans="1:8" ht="18.75" x14ac:dyDescent="0.25">
      <c r="A153" s="301" t="s">
        <v>7</v>
      </c>
      <c r="B153" s="302" t="s">
        <v>97</v>
      </c>
      <c r="C153" s="29" t="s">
        <v>61</v>
      </c>
      <c r="D153" s="111">
        <f>D154+D156+D157</f>
        <v>2164.7339999999999</v>
      </c>
      <c r="E153" s="112">
        <f>E154+E156+E157</f>
        <v>2253.6449999999995</v>
      </c>
      <c r="F153" s="111">
        <f>F154+F156+F157</f>
        <v>1775.6597025414906</v>
      </c>
      <c r="G153" s="111">
        <f>G154+G156+G157</f>
        <v>1775.6597025414906</v>
      </c>
      <c r="H153" s="111">
        <f>H154+H156+H157</f>
        <v>1759.8097025414904</v>
      </c>
    </row>
    <row r="154" spans="1:8" ht="18.75" x14ac:dyDescent="0.25">
      <c r="A154" s="301"/>
      <c r="B154" s="302"/>
      <c r="C154" s="154" t="s">
        <v>228</v>
      </c>
      <c r="D154" s="109">
        <f>D159+D164+D169+D174+D184+D187</f>
        <v>1631.136</v>
      </c>
      <c r="E154" s="109">
        <f>E159+E164+E169+E174+E184+E187</f>
        <v>2225.2189999999996</v>
      </c>
      <c r="F154" s="109">
        <f t="shared" ref="F154:H154" si="14">F159+F164+F169+F174+F184+F187</f>
        <v>1768.4239195414905</v>
      </c>
      <c r="G154" s="109">
        <f t="shared" si="14"/>
        <v>1768.4239195414905</v>
      </c>
      <c r="H154" s="109">
        <f t="shared" si="14"/>
        <v>1752.5739195414903</v>
      </c>
    </row>
    <row r="155" spans="1:8" ht="75" x14ac:dyDescent="0.25">
      <c r="A155" s="301"/>
      <c r="B155" s="302"/>
      <c r="C155" s="154" t="s">
        <v>229</v>
      </c>
      <c r="D155" s="109">
        <f t="shared" ref="D155:H156" si="15">D160+D165+D170+D175</f>
        <v>0</v>
      </c>
      <c r="E155" s="110">
        <f t="shared" si="15"/>
        <v>0</v>
      </c>
      <c r="F155" s="109">
        <f t="shared" si="15"/>
        <v>0</v>
      </c>
      <c r="G155" s="109">
        <f t="shared" si="15"/>
        <v>0</v>
      </c>
      <c r="H155" s="109">
        <f t="shared" si="15"/>
        <v>0</v>
      </c>
    </row>
    <row r="156" spans="1:8" ht="56.25" x14ac:dyDescent="0.25">
      <c r="A156" s="301"/>
      <c r="B156" s="302"/>
      <c r="C156" s="154" t="s">
        <v>230</v>
      </c>
      <c r="D156" s="109">
        <f t="shared" si="15"/>
        <v>13.598000000000001</v>
      </c>
      <c r="E156" s="110">
        <f t="shared" si="15"/>
        <v>28.425999999999998</v>
      </c>
      <c r="F156" s="109">
        <f t="shared" si="15"/>
        <v>7.2357829999999996</v>
      </c>
      <c r="G156" s="109">
        <f t="shared" si="15"/>
        <v>7.2357829999999996</v>
      </c>
      <c r="H156" s="109">
        <f t="shared" si="15"/>
        <v>7.2357829999999996</v>
      </c>
    </row>
    <row r="157" spans="1:8" ht="37.5" x14ac:dyDescent="0.25">
      <c r="A157" s="301"/>
      <c r="B157" s="302"/>
      <c r="C157" s="154" t="s">
        <v>226</v>
      </c>
      <c r="D157" s="109">
        <f>D162+D167+D172+D177+D185</f>
        <v>520</v>
      </c>
      <c r="E157" s="110">
        <f>E162+E167+E172+E177+E185</f>
        <v>0</v>
      </c>
      <c r="F157" s="109">
        <f>F162+F167+F172+F177+F185</f>
        <v>0</v>
      </c>
      <c r="G157" s="109">
        <f>G162+G167+G172+G177+G185</f>
        <v>0</v>
      </c>
      <c r="H157" s="109">
        <f>H162+H167+H172+H177+H185</f>
        <v>0</v>
      </c>
    </row>
    <row r="158" spans="1:8" ht="18.75" x14ac:dyDescent="0.25">
      <c r="A158" s="301" t="s">
        <v>41</v>
      </c>
      <c r="B158" s="302" t="s">
        <v>42</v>
      </c>
      <c r="C158" s="29" t="s">
        <v>61</v>
      </c>
      <c r="D158" s="111">
        <f>D159+D161+D162</f>
        <v>45.314</v>
      </c>
      <c r="E158" s="112">
        <f>E159+E161+E162</f>
        <v>128.94</v>
      </c>
      <c r="F158" s="111">
        <f>F159+F161+F162</f>
        <v>58.318373209999997</v>
      </c>
      <c r="G158" s="111">
        <f>G159+G161+G162</f>
        <v>58.318373209999997</v>
      </c>
      <c r="H158" s="111">
        <f>H159+H161+H162</f>
        <v>58.318373209999997</v>
      </c>
    </row>
    <row r="159" spans="1:8" ht="18.75" x14ac:dyDescent="0.25">
      <c r="A159" s="301"/>
      <c r="B159" s="302"/>
      <c r="C159" s="154" t="s">
        <v>228</v>
      </c>
      <c r="D159" s="107">
        <v>31.716000000000001</v>
      </c>
      <c r="E159" s="108">
        <v>100.514</v>
      </c>
      <c r="F159" s="107">
        <v>51.082590209999999</v>
      </c>
      <c r="G159" s="107">
        <v>51.082590209999999</v>
      </c>
      <c r="H159" s="107">
        <v>51.082590209999999</v>
      </c>
    </row>
    <row r="160" spans="1:8" ht="74.25" customHeight="1" x14ac:dyDescent="0.25">
      <c r="A160" s="301"/>
      <c r="B160" s="302"/>
      <c r="C160" s="154" t="s">
        <v>229</v>
      </c>
      <c r="D160" s="107">
        <v>0</v>
      </c>
      <c r="E160" s="108">
        <v>0</v>
      </c>
      <c r="F160" s="107">
        <v>0</v>
      </c>
      <c r="G160" s="107">
        <v>0</v>
      </c>
      <c r="H160" s="107">
        <v>0</v>
      </c>
    </row>
    <row r="161" spans="1:8" ht="68.25" customHeight="1" x14ac:dyDescent="0.25">
      <c r="A161" s="301"/>
      <c r="B161" s="302"/>
      <c r="C161" s="154" t="s">
        <v>230</v>
      </c>
      <c r="D161" s="107">
        <v>13.598000000000001</v>
      </c>
      <c r="E161" s="108">
        <v>28.425999999999998</v>
      </c>
      <c r="F161" s="107">
        <v>7.2357829999999996</v>
      </c>
      <c r="G161" s="107">
        <v>7.2357829999999996</v>
      </c>
      <c r="H161" s="107">
        <v>7.2357829999999996</v>
      </c>
    </row>
    <row r="162" spans="1:8" ht="57" customHeight="1" x14ac:dyDescent="0.25">
      <c r="A162" s="301"/>
      <c r="B162" s="302"/>
      <c r="C162" s="154" t="s">
        <v>226</v>
      </c>
      <c r="D162" s="107">
        <v>0</v>
      </c>
      <c r="E162" s="108">
        <v>0</v>
      </c>
      <c r="F162" s="107">
        <v>0</v>
      </c>
      <c r="G162" s="107">
        <v>0</v>
      </c>
      <c r="H162" s="107">
        <v>0</v>
      </c>
    </row>
    <row r="163" spans="1:8" ht="17.25" customHeight="1" x14ac:dyDescent="0.25">
      <c r="A163" s="301" t="s">
        <v>43</v>
      </c>
      <c r="B163" s="302" t="s">
        <v>44</v>
      </c>
      <c r="C163" s="29" t="s">
        <v>61</v>
      </c>
      <c r="D163" s="111">
        <f>D164+D166+D167</f>
        <v>5.6870000000000003</v>
      </c>
      <c r="E163" s="112">
        <f>E164+E166+E167</f>
        <v>0</v>
      </c>
      <c r="F163" s="111">
        <f>F164+F166+F167</f>
        <v>0</v>
      </c>
      <c r="G163" s="111">
        <f>G164+G166+G167</f>
        <v>0</v>
      </c>
      <c r="H163" s="111">
        <f>H164+H166+H167</f>
        <v>0</v>
      </c>
    </row>
    <row r="164" spans="1:8" ht="18.75" x14ac:dyDescent="0.25">
      <c r="A164" s="301"/>
      <c r="B164" s="302"/>
      <c r="C164" s="154" t="s">
        <v>228</v>
      </c>
      <c r="D164" s="107">
        <v>5.6870000000000003</v>
      </c>
      <c r="E164" s="108">
        <v>0</v>
      </c>
      <c r="F164" s="107"/>
      <c r="G164" s="107"/>
      <c r="H164" s="107"/>
    </row>
    <row r="165" spans="1:8" ht="75" x14ac:dyDescent="0.25">
      <c r="A165" s="301"/>
      <c r="B165" s="302"/>
      <c r="C165" s="154" t="s">
        <v>229</v>
      </c>
      <c r="D165" s="107">
        <v>0</v>
      </c>
      <c r="E165" s="108">
        <v>0</v>
      </c>
      <c r="F165" s="107">
        <v>0</v>
      </c>
      <c r="G165" s="107">
        <v>0</v>
      </c>
      <c r="H165" s="107">
        <v>0</v>
      </c>
    </row>
    <row r="166" spans="1:8" ht="56.25" x14ac:dyDescent="0.25">
      <c r="A166" s="301"/>
      <c r="B166" s="302"/>
      <c r="C166" s="154" t="s">
        <v>230</v>
      </c>
      <c r="D166" s="107">
        <v>0</v>
      </c>
      <c r="E166" s="108">
        <v>0</v>
      </c>
      <c r="F166" s="107">
        <v>0</v>
      </c>
      <c r="G166" s="107">
        <v>0</v>
      </c>
      <c r="H166" s="107">
        <v>0</v>
      </c>
    </row>
    <row r="167" spans="1:8" ht="26.25" customHeight="1" x14ac:dyDescent="0.25">
      <c r="A167" s="301"/>
      <c r="B167" s="302"/>
      <c r="C167" s="154" t="s">
        <v>226</v>
      </c>
      <c r="D167" s="107">
        <v>0</v>
      </c>
      <c r="E167" s="108">
        <v>0</v>
      </c>
      <c r="F167" s="107">
        <v>0</v>
      </c>
      <c r="G167" s="107">
        <v>0</v>
      </c>
      <c r="H167" s="107">
        <v>0</v>
      </c>
    </row>
    <row r="168" spans="1:8" ht="30" customHeight="1" x14ac:dyDescent="0.25">
      <c r="A168" s="301" t="s">
        <v>45</v>
      </c>
      <c r="B168" s="302" t="s">
        <v>46</v>
      </c>
      <c r="C168" s="29" t="s">
        <v>61</v>
      </c>
      <c r="D168" s="111">
        <f>D169+D171+D172</f>
        <v>1364.4970000000001</v>
      </c>
      <c r="E168" s="112">
        <f>E169+E171+E172</f>
        <v>1996.57</v>
      </c>
      <c r="F168" s="111">
        <f>F169+F171+F172</f>
        <v>1593.0681259</v>
      </c>
      <c r="G168" s="111">
        <f>G169+G171+G172</f>
        <v>1593.0681259</v>
      </c>
      <c r="H168" s="111">
        <f>H169+H171+H172</f>
        <v>1577.6511259000001</v>
      </c>
    </row>
    <row r="169" spans="1:8" s="3" customFormat="1" ht="18.75" x14ac:dyDescent="0.25">
      <c r="A169" s="301"/>
      <c r="B169" s="302"/>
      <c r="C169" s="154" t="s">
        <v>228</v>
      </c>
      <c r="D169" s="107">
        <v>1364.4970000000001</v>
      </c>
      <c r="E169" s="108">
        <v>1996.57</v>
      </c>
      <c r="F169" s="107">
        <v>1593.0681259</v>
      </c>
      <c r="G169" s="107">
        <v>1593.0681259</v>
      </c>
      <c r="H169" s="107">
        <f>1593.0681259-15.417</f>
        <v>1577.6511259000001</v>
      </c>
    </row>
    <row r="170" spans="1:8" ht="75" x14ac:dyDescent="0.25">
      <c r="A170" s="301"/>
      <c r="B170" s="302"/>
      <c r="C170" s="154" t="s">
        <v>229</v>
      </c>
      <c r="D170" s="107">
        <v>0</v>
      </c>
      <c r="E170" s="108">
        <v>0</v>
      </c>
      <c r="F170" s="107">
        <v>0</v>
      </c>
      <c r="G170" s="107">
        <v>0</v>
      </c>
      <c r="H170" s="107">
        <v>0</v>
      </c>
    </row>
    <row r="171" spans="1:8" ht="56.25" x14ac:dyDescent="0.25">
      <c r="A171" s="301"/>
      <c r="B171" s="302"/>
      <c r="C171" s="154" t="s">
        <v>230</v>
      </c>
      <c r="D171" s="107">
        <v>0</v>
      </c>
      <c r="E171" s="108">
        <v>0</v>
      </c>
      <c r="F171" s="107">
        <v>0</v>
      </c>
      <c r="G171" s="107">
        <v>0</v>
      </c>
      <c r="H171" s="107">
        <v>0</v>
      </c>
    </row>
    <row r="172" spans="1:8" ht="23.25" customHeight="1" x14ac:dyDescent="0.25">
      <c r="A172" s="301"/>
      <c r="B172" s="302"/>
      <c r="C172" s="154" t="s">
        <v>226</v>
      </c>
      <c r="D172" s="107">
        <v>0</v>
      </c>
      <c r="E172" s="108">
        <v>0</v>
      </c>
      <c r="F172" s="107">
        <v>0</v>
      </c>
      <c r="G172" s="107">
        <v>0</v>
      </c>
      <c r="H172" s="107">
        <v>0</v>
      </c>
    </row>
    <row r="173" spans="1:8" ht="63" customHeight="1" x14ac:dyDescent="0.25">
      <c r="A173" s="301" t="s">
        <v>47</v>
      </c>
      <c r="B173" s="302" t="s">
        <v>238</v>
      </c>
      <c r="C173" s="29" t="s">
        <v>61</v>
      </c>
      <c r="D173" s="111">
        <f>D174+D176+D177</f>
        <v>122.571</v>
      </c>
      <c r="E173" s="112">
        <f>E174+E176+E177</f>
        <v>21.47</v>
      </c>
      <c r="F173" s="111">
        <f>F174+F176+F177</f>
        <v>17.607883431490233</v>
      </c>
      <c r="G173" s="111">
        <f>G174+G176+G177</f>
        <v>17.607883431490233</v>
      </c>
      <c r="H173" s="111">
        <f>H174+H176+H177</f>
        <v>17.174883431490201</v>
      </c>
    </row>
    <row r="174" spans="1:8" ht="18.75" x14ac:dyDescent="0.25">
      <c r="A174" s="301"/>
      <c r="B174" s="302"/>
      <c r="C174" s="154" t="s">
        <v>228</v>
      </c>
      <c r="D174" s="107">
        <v>122.571</v>
      </c>
      <c r="E174" s="108">
        <v>21.47</v>
      </c>
      <c r="F174" s="107">
        <v>17.607883431490233</v>
      </c>
      <c r="G174" s="107">
        <v>17.607883431490233</v>
      </c>
      <c r="H174" s="107">
        <f>17.6078834314902-0.433</f>
        <v>17.174883431490201</v>
      </c>
    </row>
    <row r="175" spans="1:8" ht="75" x14ac:dyDescent="0.25">
      <c r="A175" s="301"/>
      <c r="B175" s="302"/>
      <c r="C175" s="154" t="s">
        <v>229</v>
      </c>
      <c r="D175" s="107">
        <v>0</v>
      </c>
      <c r="E175" s="108">
        <v>0</v>
      </c>
      <c r="F175" s="107">
        <v>0</v>
      </c>
      <c r="G175" s="107">
        <v>0</v>
      </c>
      <c r="H175" s="107">
        <v>0</v>
      </c>
    </row>
    <row r="176" spans="1:8" ht="56.25" x14ac:dyDescent="0.25">
      <c r="A176" s="301"/>
      <c r="B176" s="302"/>
      <c r="C176" s="154" t="s">
        <v>230</v>
      </c>
      <c r="D176" s="107">
        <v>0</v>
      </c>
      <c r="E176" s="108">
        <v>0</v>
      </c>
      <c r="F176" s="107">
        <v>0</v>
      </c>
      <c r="G176" s="107">
        <v>0</v>
      </c>
      <c r="H176" s="107">
        <v>0</v>
      </c>
    </row>
    <row r="177" spans="1:8" ht="25.5" customHeight="1" x14ac:dyDescent="0.25">
      <c r="A177" s="301"/>
      <c r="B177" s="302"/>
      <c r="C177" s="154" t="s">
        <v>226</v>
      </c>
      <c r="D177" s="107">
        <v>0</v>
      </c>
      <c r="E177" s="108">
        <v>0</v>
      </c>
      <c r="F177" s="107">
        <v>0</v>
      </c>
      <c r="G177" s="107">
        <v>0</v>
      </c>
      <c r="H177" s="107">
        <v>0</v>
      </c>
    </row>
    <row r="178" spans="1:8" ht="24.75" customHeight="1" x14ac:dyDescent="0.25">
      <c r="A178" s="313" t="s">
        <v>259</v>
      </c>
      <c r="B178" s="286" t="s">
        <v>307</v>
      </c>
      <c r="C178" s="29" t="s">
        <v>61</v>
      </c>
      <c r="D178" s="107">
        <f>D179+D180+D181+D182</f>
        <v>0</v>
      </c>
      <c r="E178" s="108">
        <f>E179+E180+E181+E182</f>
        <v>0</v>
      </c>
      <c r="F178" s="107">
        <f>F179+F180+F181+F182</f>
        <v>0</v>
      </c>
      <c r="G178" s="107">
        <f>G179+G180+G181+G182</f>
        <v>0</v>
      </c>
      <c r="H178" s="107">
        <f>H179+H180+H181+H182</f>
        <v>0</v>
      </c>
    </row>
    <row r="179" spans="1:8" ht="18.75" x14ac:dyDescent="0.25">
      <c r="A179" s="314"/>
      <c r="B179" s="287"/>
      <c r="C179" s="154" t="s">
        <v>228</v>
      </c>
      <c r="D179" s="107"/>
      <c r="E179" s="108"/>
      <c r="F179" s="107">
        <v>0</v>
      </c>
      <c r="G179" s="107">
        <v>0</v>
      </c>
      <c r="H179" s="107">
        <v>0</v>
      </c>
    </row>
    <row r="180" spans="1:8" ht="75" x14ac:dyDescent="0.25">
      <c r="A180" s="314"/>
      <c r="B180" s="287"/>
      <c r="C180" s="154" t="s">
        <v>229</v>
      </c>
      <c r="D180" s="107">
        <v>0</v>
      </c>
      <c r="E180" s="108">
        <v>0</v>
      </c>
      <c r="F180" s="107">
        <v>0</v>
      </c>
      <c r="G180" s="107">
        <v>0</v>
      </c>
      <c r="H180" s="107">
        <v>0</v>
      </c>
    </row>
    <row r="181" spans="1:8" ht="56.25" x14ac:dyDescent="0.25">
      <c r="A181" s="314"/>
      <c r="B181" s="287"/>
      <c r="C181" s="154" t="s">
        <v>230</v>
      </c>
      <c r="D181" s="107">
        <v>0</v>
      </c>
      <c r="E181" s="108">
        <v>0</v>
      </c>
      <c r="F181" s="107">
        <v>0</v>
      </c>
      <c r="G181" s="107">
        <v>0</v>
      </c>
      <c r="H181" s="107">
        <v>0</v>
      </c>
    </row>
    <row r="182" spans="1:8" ht="21" customHeight="1" x14ac:dyDescent="0.25">
      <c r="A182" s="315"/>
      <c r="B182" s="288"/>
      <c r="C182" s="154" t="s">
        <v>226</v>
      </c>
      <c r="D182" s="107">
        <v>0</v>
      </c>
      <c r="E182" s="108">
        <v>0</v>
      </c>
      <c r="F182" s="107">
        <v>0</v>
      </c>
      <c r="G182" s="107">
        <v>0</v>
      </c>
      <c r="H182" s="107">
        <v>0</v>
      </c>
    </row>
    <row r="183" spans="1:8" ht="38.25" customHeight="1" x14ac:dyDescent="0.25">
      <c r="A183" s="310" t="s">
        <v>259</v>
      </c>
      <c r="B183" s="286" t="s">
        <v>306</v>
      </c>
      <c r="C183" s="162" t="s">
        <v>61</v>
      </c>
      <c r="D183" s="107">
        <f>D184+D185</f>
        <v>520</v>
      </c>
      <c r="E183" s="107">
        <f>E184+E185</f>
        <v>0</v>
      </c>
      <c r="F183" s="107">
        <f>F184+F185</f>
        <v>0</v>
      </c>
      <c r="G183" s="107">
        <f>G184+G185</f>
        <v>0</v>
      </c>
      <c r="H183" s="107">
        <f>H184+H185</f>
        <v>0</v>
      </c>
    </row>
    <row r="184" spans="1:8" ht="18.75" x14ac:dyDescent="0.25">
      <c r="A184" s="312"/>
      <c r="B184" s="287"/>
      <c r="C184" s="162" t="s">
        <v>228</v>
      </c>
      <c r="D184" s="107">
        <v>0</v>
      </c>
      <c r="E184" s="107">
        <v>0</v>
      </c>
      <c r="F184" s="107">
        <v>0</v>
      </c>
      <c r="G184" s="107">
        <v>0</v>
      </c>
      <c r="H184" s="107">
        <v>0</v>
      </c>
    </row>
    <row r="185" spans="1:8" ht="37.5" x14ac:dyDescent="0.25">
      <c r="A185" s="311"/>
      <c r="B185" s="288"/>
      <c r="C185" s="162" t="s">
        <v>226</v>
      </c>
      <c r="D185" s="107">
        <v>520</v>
      </c>
      <c r="E185" s="107"/>
      <c r="F185" s="107">
        <v>0</v>
      </c>
      <c r="G185" s="107">
        <v>0</v>
      </c>
      <c r="H185" s="107">
        <v>0</v>
      </c>
    </row>
    <row r="186" spans="1:8" ht="18.75" x14ac:dyDescent="0.25">
      <c r="A186" s="313" t="s">
        <v>334</v>
      </c>
      <c r="B186" s="286" t="s">
        <v>335</v>
      </c>
      <c r="C186" s="154" t="s">
        <v>61</v>
      </c>
      <c r="D186" s="107">
        <f>D187</f>
        <v>106.66500000000001</v>
      </c>
      <c r="E186" s="108">
        <f>E187</f>
        <v>106.66500000000001</v>
      </c>
      <c r="F186" s="107">
        <f>F187</f>
        <v>106.66531999999999</v>
      </c>
      <c r="G186" s="107">
        <f>G187</f>
        <v>106.66531999999999</v>
      </c>
      <c r="H186" s="107">
        <f>H187</f>
        <v>106.66531999999999</v>
      </c>
    </row>
    <row r="187" spans="1:8" ht="18.75" x14ac:dyDescent="0.25">
      <c r="A187" s="314"/>
      <c r="B187" s="287"/>
      <c r="C187" s="154" t="s">
        <v>228</v>
      </c>
      <c r="D187" s="107">
        <v>106.66500000000001</v>
      </c>
      <c r="E187" s="108">
        <v>106.66500000000001</v>
      </c>
      <c r="F187" s="107">
        <v>106.66531999999999</v>
      </c>
      <c r="G187" s="107">
        <v>106.66531999999999</v>
      </c>
      <c r="H187" s="107">
        <v>106.66531999999999</v>
      </c>
    </row>
    <row r="188" spans="1:8" ht="75" x14ac:dyDescent="0.25">
      <c r="A188" s="315"/>
      <c r="B188" s="288"/>
      <c r="C188" s="154" t="s">
        <v>229</v>
      </c>
      <c r="D188" s="107">
        <v>0</v>
      </c>
      <c r="E188" s="108">
        <v>0</v>
      </c>
      <c r="F188" s="107">
        <v>0</v>
      </c>
      <c r="G188" s="107">
        <v>0</v>
      </c>
      <c r="H188" s="107">
        <v>0</v>
      </c>
    </row>
    <row r="189" spans="1:8" s="3" customFormat="1" ht="43.5" customHeight="1" x14ac:dyDescent="0.25">
      <c r="A189" s="313" t="s">
        <v>12</v>
      </c>
      <c r="B189" s="286" t="s">
        <v>367</v>
      </c>
      <c r="C189" s="154" t="s">
        <v>61</v>
      </c>
      <c r="D189" s="107">
        <f>D190</f>
        <v>0</v>
      </c>
      <c r="E189" s="108">
        <f>E190</f>
        <v>0</v>
      </c>
      <c r="F189" s="107">
        <f>F190</f>
        <v>0</v>
      </c>
      <c r="G189" s="107">
        <f>G190</f>
        <v>0</v>
      </c>
      <c r="H189" s="107">
        <f>H190</f>
        <v>0</v>
      </c>
    </row>
    <row r="190" spans="1:8" ht="18.75" x14ac:dyDescent="0.25">
      <c r="A190" s="315"/>
      <c r="B190" s="288"/>
      <c r="C190" s="154" t="s">
        <v>228</v>
      </c>
      <c r="D190" s="107">
        <v>0</v>
      </c>
      <c r="E190" s="108">
        <v>0</v>
      </c>
      <c r="F190" s="107">
        <v>0</v>
      </c>
      <c r="G190" s="107">
        <v>0</v>
      </c>
      <c r="H190" s="107">
        <v>0</v>
      </c>
    </row>
    <row r="191" spans="1:8" ht="18.75" x14ac:dyDescent="0.25">
      <c r="A191" s="313" t="s">
        <v>13</v>
      </c>
      <c r="B191" s="286" t="s">
        <v>429</v>
      </c>
      <c r="C191" s="154" t="s">
        <v>61</v>
      </c>
      <c r="D191" s="107">
        <f>D192</f>
        <v>20</v>
      </c>
      <c r="E191" s="108">
        <f>E192</f>
        <v>50.065620000000003</v>
      </c>
      <c r="F191" s="107">
        <f>F192</f>
        <v>17.088085750000001</v>
      </c>
      <c r="G191" s="107">
        <f>G192</f>
        <v>17.088085750000001</v>
      </c>
      <c r="H191" s="107">
        <f>H192</f>
        <v>17.088085750000001</v>
      </c>
    </row>
    <row r="192" spans="1:8" ht="18.75" x14ac:dyDescent="0.25">
      <c r="A192" s="314"/>
      <c r="B192" s="287"/>
      <c r="C192" s="154" t="s">
        <v>228</v>
      </c>
      <c r="D192" s="107">
        <v>20</v>
      </c>
      <c r="E192" s="108">
        <v>50.065620000000003</v>
      </c>
      <c r="F192" s="107">
        <v>17.088085750000001</v>
      </c>
      <c r="G192" s="107">
        <v>17.088085750000001</v>
      </c>
      <c r="H192" s="107">
        <v>17.088085750000001</v>
      </c>
    </row>
    <row r="193" spans="1:8" ht="75" x14ac:dyDescent="0.25">
      <c r="A193" s="315"/>
      <c r="B193" s="288"/>
      <c r="C193" s="154" t="s">
        <v>229</v>
      </c>
      <c r="D193" s="107">
        <v>0</v>
      </c>
      <c r="E193" s="108">
        <v>0</v>
      </c>
      <c r="F193" s="107">
        <v>0</v>
      </c>
      <c r="G193" s="107">
        <v>0</v>
      </c>
      <c r="H193" s="107">
        <v>0</v>
      </c>
    </row>
    <row r="194" spans="1:8" ht="18.75" hidden="1" x14ac:dyDescent="0.25">
      <c r="A194" s="313" t="s">
        <v>175</v>
      </c>
      <c r="B194" s="316" t="s">
        <v>349</v>
      </c>
      <c r="C194" s="154" t="s">
        <v>61</v>
      </c>
      <c r="D194" s="107">
        <f>D195+D196</f>
        <v>0</v>
      </c>
      <c r="E194" s="108">
        <f>E195+E196</f>
        <v>0</v>
      </c>
      <c r="F194" s="107">
        <f>F195+F196</f>
        <v>0</v>
      </c>
      <c r="G194" s="107">
        <f>G195+G196</f>
        <v>0</v>
      </c>
      <c r="H194" s="107">
        <f>H195+H196</f>
        <v>0</v>
      </c>
    </row>
    <row r="195" spans="1:8" ht="18.75" hidden="1" x14ac:dyDescent="0.25">
      <c r="A195" s="314"/>
      <c r="B195" s="317"/>
      <c r="C195" s="154" t="s">
        <v>228</v>
      </c>
      <c r="D195" s="107"/>
      <c r="E195" s="108"/>
      <c r="F195" s="107">
        <v>0</v>
      </c>
      <c r="G195" s="107">
        <v>0</v>
      </c>
      <c r="H195" s="107">
        <v>0</v>
      </c>
    </row>
    <row r="196" spans="1:8" ht="111" hidden="1" customHeight="1" x14ac:dyDescent="0.25">
      <c r="A196" s="315"/>
      <c r="B196" s="318"/>
      <c r="C196" s="154" t="s">
        <v>226</v>
      </c>
      <c r="D196" s="107">
        <v>0</v>
      </c>
      <c r="E196" s="108">
        <v>0</v>
      </c>
      <c r="F196" s="107">
        <v>0</v>
      </c>
      <c r="G196" s="107">
        <v>0</v>
      </c>
      <c r="H196" s="107">
        <v>0</v>
      </c>
    </row>
    <row r="197" spans="1:8" ht="29.25" hidden="1" customHeight="1" x14ac:dyDescent="0.25">
      <c r="A197" s="313" t="s">
        <v>177</v>
      </c>
      <c r="B197" s="316" t="s">
        <v>407</v>
      </c>
      <c r="C197" s="154" t="s">
        <v>61</v>
      </c>
      <c r="D197" s="109">
        <f>D198</f>
        <v>0</v>
      </c>
      <c r="E197" s="110">
        <f>E198</f>
        <v>0</v>
      </c>
      <c r="F197" s="109">
        <v>0</v>
      </c>
      <c r="G197" s="109">
        <v>0</v>
      </c>
      <c r="H197" s="109">
        <v>0</v>
      </c>
    </row>
    <row r="198" spans="1:8" ht="85.5" hidden="1" customHeight="1" x14ac:dyDescent="0.25">
      <c r="A198" s="314"/>
      <c r="B198" s="317"/>
      <c r="C198" s="154" t="s">
        <v>228</v>
      </c>
      <c r="D198" s="109"/>
      <c r="E198" s="110"/>
      <c r="F198" s="109">
        <v>0</v>
      </c>
      <c r="G198" s="109">
        <v>0</v>
      </c>
      <c r="H198" s="109">
        <v>0</v>
      </c>
    </row>
    <row r="199" spans="1:8" s="3" customFormat="1" ht="75" hidden="1" x14ac:dyDescent="0.25">
      <c r="A199" s="315"/>
      <c r="B199" s="318"/>
      <c r="C199" s="154" t="s">
        <v>229</v>
      </c>
      <c r="D199" s="109">
        <v>0</v>
      </c>
      <c r="E199" s="110">
        <v>0</v>
      </c>
      <c r="F199" s="109">
        <v>0</v>
      </c>
      <c r="G199" s="109">
        <v>0</v>
      </c>
      <c r="H199" s="109">
        <v>0</v>
      </c>
    </row>
    <row r="200" spans="1:8" s="31" customFormat="1" ht="34.5" customHeight="1" x14ac:dyDescent="0.25">
      <c r="A200" s="314" t="s">
        <v>179</v>
      </c>
      <c r="B200" s="287" t="s">
        <v>282</v>
      </c>
      <c r="C200" s="153" t="s">
        <v>61</v>
      </c>
      <c r="D200" s="85">
        <f>D201+D203+D204</f>
        <v>12.41</v>
      </c>
      <c r="E200" s="86">
        <f>E201+E203+E204</f>
        <v>24.744</v>
      </c>
      <c r="F200" s="85">
        <f>F201+F203+F204</f>
        <v>2.0938104900000001</v>
      </c>
      <c r="G200" s="85">
        <f>G201+G203+G204</f>
        <v>2.0938104900000001</v>
      </c>
      <c r="H200" s="85">
        <f>H201+H203+H204</f>
        <v>2.0938104900000001</v>
      </c>
    </row>
    <row r="201" spans="1:8" s="31" customFormat="1" ht="32.25" customHeight="1" x14ac:dyDescent="0.25">
      <c r="A201" s="314"/>
      <c r="B201" s="287"/>
      <c r="C201" s="154" t="s">
        <v>228</v>
      </c>
      <c r="D201" s="83">
        <f>D206</f>
        <v>12.41</v>
      </c>
      <c r="E201" s="84">
        <f>E206</f>
        <v>24.744</v>
      </c>
      <c r="F201" s="83">
        <f>F206</f>
        <v>2.0938104900000001</v>
      </c>
      <c r="G201" s="83">
        <f>G206</f>
        <v>2.0938104900000001</v>
      </c>
      <c r="H201" s="83">
        <f>H206</f>
        <v>2.0938104900000001</v>
      </c>
    </row>
    <row r="202" spans="1:8" s="31" customFormat="1" ht="75" customHeight="1" x14ac:dyDescent="0.25">
      <c r="A202" s="314"/>
      <c r="B202" s="287"/>
      <c r="C202" s="154" t="s">
        <v>229</v>
      </c>
      <c r="D202" s="83">
        <f t="shared" ref="D202:H204" si="16">D207</f>
        <v>0</v>
      </c>
      <c r="E202" s="84">
        <f t="shared" si="16"/>
        <v>0</v>
      </c>
      <c r="F202" s="83">
        <f t="shared" si="16"/>
        <v>0</v>
      </c>
      <c r="G202" s="83">
        <f t="shared" si="16"/>
        <v>0</v>
      </c>
      <c r="H202" s="83">
        <f t="shared" si="16"/>
        <v>0</v>
      </c>
    </row>
    <row r="203" spans="1:8" ht="24.75" customHeight="1" x14ac:dyDescent="0.25">
      <c r="A203" s="314"/>
      <c r="B203" s="287"/>
      <c r="C203" s="154" t="s">
        <v>230</v>
      </c>
      <c r="D203" s="83">
        <f>D208</f>
        <v>0</v>
      </c>
      <c r="E203" s="84">
        <f t="shared" si="16"/>
        <v>0</v>
      </c>
      <c r="F203" s="83">
        <f t="shared" si="16"/>
        <v>0</v>
      </c>
      <c r="G203" s="83">
        <f t="shared" si="16"/>
        <v>0</v>
      </c>
      <c r="H203" s="83">
        <f t="shared" si="16"/>
        <v>0</v>
      </c>
    </row>
    <row r="204" spans="1:8" ht="24.75" customHeight="1" x14ac:dyDescent="0.25">
      <c r="A204" s="315"/>
      <c r="B204" s="288"/>
      <c r="C204" s="154" t="s">
        <v>226</v>
      </c>
      <c r="D204" s="83">
        <f>D209</f>
        <v>0</v>
      </c>
      <c r="E204" s="84">
        <f t="shared" si="16"/>
        <v>0</v>
      </c>
      <c r="F204" s="83">
        <f t="shared" si="16"/>
        <v>0</v>
      </c>
      <c r="G204" s="83">
        <f t="shared" si="16"/>
        <v>0</v>
      </c>
      <c r="H204" s="83">
        <f t="shared" si="16"/>
        <v>0</v>
      </c>
    </row>
    <row r="205" spans="1:8" ht="29.25" customHeight="1" x14ac:dyDescent="0.25">
      <c r="A205" s="313" t="s">
        <v>108</v>
      </c>
      <c r="B205" s="286" t="s">
        <v>283</v>
      </c>
      <c r="C205" s="154" t="s">
        <v>61</v>
      </c>
      <c r="D205" s="85">
        <f>D206+D208+D209</f>
        <v>12.41</v>
      </c>
      <c r="E205" s="86">
        <f>E206+E208+E209</f>
        <v>24.744</v>
      </c>
      <c r="F205" s="85">
        <f>F206+F208+F209</f>
        <v>2.0938104900000001</v>
      </c>
      <c r="G205" s="85">
        <f>G206+G208+G209</f>
        <v>2.0938104900000001</v>
      </c>
      <c r="H205" s="85">
        <f>H206+H208+H209</f>
        <v>2.0938104900000001</v>
      </c>
    </row>
    <row r="206" spans="1:8" ht="35.25" customHeight="1" x14ac:dyDescent="0.25">
      <c r="A206" s="314"/>
      <c r="B206" s="287"/>
      <c r="C206" s="154" t="s">
        <v>228</v>
      </c>
      <c r="D206" s="83">
        <f>D211</f>
        <v>12.41</v>
      </c>
      <c r="E206" s="83">
        <f t="shared" ref="E206:H206" si="17">E211</f>
        <v>24.744</v>
      </c>
      <c r="F206" s="83">
        <f t="shared" si="17"/>
        <v>2.0938104900000001</v>
      </c>
      <c r="G206" s="83">
        <f t="shared" si="17"/>
        <v>2.0938104900000001</v>
      </c>
      <c r="H206" s="83">
        <f t="shared" si="17"/>
        <v>2.0938104900000001</v>
      </c>
    </row>
    <row r="207" spans="1:8" ht="78.75" customHeight="1" x14ac:dyDescent="0.25">
      <c r="A207" s="314"/>
      <c r="B207" s="287"/>
      <c r="C207" s="154" t="s">
        <v>229</v>
      </c>
      <c r="D207" s="83">
        <f>D212</f>
        <v>0</v>
      </c>
      <c r="E207" s="84">
        <f t="shared" ref="E207:H209" si="18">E212</f>
        <v>0</v>
      </c>
      <c r="F207" s="83">
        <f t="shared" si="18"/>
        <v>0</v>
      </c>
      <c r="G207" s="83">
        <f t="shared" si="18"/>
        <v>0</v>
      </c>
      <c r="H207" s="83">
        <f t="shared" si="18"/>
        <v>0</v>
      </c>
    </row>
    <row r="208" spans="1:8" ht="18.75" customHeight="1" x14ac:dyDescent="0.25">
      <c r="A208" s="314"/>
      <c r="B208" s="287"/>
      <c r="C208" s="154" t="s">
        <v>230</v>
      </c>
      <c r="D208" s="83">
        <v>0</v>
      </c>
      <c r="E208" s="84">
        <f t="shared" si="18"/>
        <v>0</v>
      </c>
      <c r="F208" s="83">
        <f t="shared" si="18"/>
        <v>0</v>
      </c>
      <c r="G208" s="83">
        <f t="shared" si="18"/>
        <v>0</v>
      </c>
      <c r="H208" s="83">
        <f t="shared" si="18"/>
        <v>0</v>
      </c>
    </row>
    <row r="209" spans="1:8" ht="19.5" customHeight="1" x14ac:dyDescent="0.25">
      <c r="A209" s="315"/>
      <c r="B209" s="287"/>
      <c r="C209" s="154" t="s">
        <v>226</v>
      </c>
      <c r="D209" s="83">
        <v>0</v>
      </c>
      <c r="E209" s="84">
        <f t="shared" si="18"/>
        <v>0</v>
      </c>
      <c r="F209" s="83">
        <f t="shared" si="18"/>
        <v>0</v>
      </c>
      <c r="G209" s="83">
        <f t="shared" si="18"/>
        <v>0</v>
      </c>
      <c r="H209" s="83">
        <f t="shared" si="18"/>
        <v>0</v>
      </c>
    </row>
    <row r="210" spans="1:8" ht="18.75" x14ac:dyDescent="0.25">
      <c r="A210" s="313" t="s">
        <v>180</v>
      </c>
      <c r="B210" s="286" t="s">
        <v>112</v>
      </c>
      <c r="C210" s="154" t="s">
        <v>61</v>
      </c>
      <c r="D210" s="85">
        <f>D211+D213+D214</f>
        <v>12.41</v>
      </c>
      <c r="E210" s="86">
        <f>E211+E213+E214</f>
        <v>24.744</v>
      </c>
      <c r="F210" s="85">
        <f>F211+F213+F214</f>
        <v>2.0938104900000001</v>
      </c>
      <c r="G210" s="85">
        <f>G211+G213+G214</f>
        <v>2.0938104900000001</v>
      </c>
      <c r="H210" s="85">
        <f>H211+H213+H214</f>
        <v>2.0938104900000001</v>
      </c>
    </row>
    <row r="211" spans="1:8" ht="18.75" x14ac:dyDescent="0.25">
      <c r="A211" s="314"/>
      <c r="B211" s="287"/>
      <c r="C211" s="154" t="s">
        <v>228</v>
      </c>
      <c r="D211" s="83">
        <v>12.41</v>
      </c>
      <c r="E211" s="84">
        <v>24.744</v>
      </c>
      <c r="F211" s="83">
        <v>2.0938104900000001</v>
      </c>
      <c r="G211" s="83">
        <v>2.0938104900000001</v>
      </c>
      <c r="H211" s="83">
        <v>2.0938104900000001</v>
      </c>
    </row>
    <row r="212" spans="1:8" ht="41.25" customHeight="1" x14ac:dyDescent="0.25">
      <c r="A212" s="314"/>
      <c r="B212" s="287"/>
      <c r="C212" s="154" t="s">
        <v>229</v>
      </c>
      <c r="D212" s="83">
        <v>0</v>
      </c>
      <c r="E212" s="84">
        <v>0</v>
      </c>
      <c r="F212" s="83">
        <v>0</v>
      </c>
      <c r="G212" s="83">
        <v>0</v>
      </c>
      <c r="H212" s="83">
        <v>0</v>
      </c>
    </row>
    <row r="213" spans="1:8" ht="18.75" customHeight="1" x14ac:dyDescent="0.25">
      <c r="A213" s="314"/>
      <c r="B213" s="287"/>
      <c r="C213" s="154" t="s">
        <v>230</v>
      </c>
      <c r="D213" s="83">
        <v>0</v>
      </c>
      <c r="E213" s="84">
        <v>0</v>
      </c>
      <c r="F213" s="83">
        <v>0</v>
      </c>
      <c r="G213" s="83">
        <v>0</v>
      </c>
      <c r="H213" s="83">
        <v>0</v>
      </c>
    </row>
    <row r="214" spans="1:8" ht="42" customHeight="1" x14ac:dyDescent="0.25">
      <c r="A214" s="314"/>
      <c r="B214" s="288"/>
      <c r="C214" s="154" t="s">
        <v>226</v>
      </c>
      <c r="D214" s="83">
        <v>0</v>
      </c>
      <c r="E214" s="84">
        <v>0</v>
      </c>
      <c r="F214" s="83">
        <v>0</v>
      </c>
      <c r="G214" s="83">
        <v>0</v>
      </c>
      <c r="H214" s="83">
        <v>0</v>
      </c>
    </row>
    <row r="215" spans="1:8" ht="36.75" customHeight="1" x14ac:dyDescent="0.25">
      <c r="A215" s="301" t="s">
        <v>14</v>
      </c>
      <c r="B215" s="302" t="s">
        <v>121</v>
      </c>
      <c r="C215" s="29" t="s">
        <v>61</v>
      </c>
      <c r="D215" s="85">
        <f>D216+D218+D219</f>
        <v>2000.787</v>
      </c>
      <c r="E215" s="86">
        <f>E216+E218+E219</f>
        <v>2000.787</v>
      </c>
      <c r="F215" s="85">
        <f>F216+F218+F219</f>
        <v>1734.0550000000001</v>
      </c>
      <c r="G215" s="85">
        <f>G216+G218+G219</f>
        <v>1734.0550000000001</v>
      </c>
      <c r="H215" s="85">
        <f>H216+H218+H219</f>
        <v>1734.0550000000001</v>
      </c>
    </row>
    <row r="216" spans="1:8" ht="22.5" customHeight="1" x14ac:dyDescent="0.25">
      <c r="A216" s="301"/>
      <c r="B216" s="302"/>
      <c r="C216" s="154" t="s">
        <v>228</v>
      </c>
      <c r="D216" s="83">
        <v>0</v>
      </c>
      <c r="E216" s="83">
        <f t="shared" ref="D216:H218" si="19">E221</f>
        <v>0</v>
      </c>
      <c r="F216" s="83">
        <f t="shared" si="19"/>
        <v>0</v>
      </c>
      <c r="G216" s="83">
        <f t="shared" si="19"/>
        <v>0</v>
      </c>
      <c r="H216" s="83">
        <f t="shared" si="19"/>
        <v>0</v>
      </c>
    </row>
    <row r="217" spans="1:8" ht="40.5" customHeight="1" x14ac:dyDescent="0.25">
      <c r="A217" s="301"/>
      <c r="B217" s="302"/>
      <c r="C217" s="154" t="s">
        <v>229</v>
      </c>
      <c r="D217" s="83">
        <f t="shared" si="19"/>
        <v>0</v>
      </c>
      <c r="E217" s="83">
        <f t="shared" si="19"/>
        <v>0</v>
      </c>
      <c r="F217" s="83">
        <f t="shared" si="19"/>
        <v>0</v>
      </c>
      <c r="G217" s="83">
        <f t="shared" si="19"/>
        <v>0</v>
      </c>
      <c r="H217" s="83">
        <f t="shared" si="19"/>
        <v>0</v>
      </c>
    </row>
    <row r="218" spans="1:8" ht="24" customHeight="1" x14ac:dyDescent="0.25">
      <c r="A218" s="301"/>
      <c r="B218" s="302"/>
      <c r="C218" s="154" t="s">
        <v>230</v>
      </c>
      <c r="D218" s="83">
        <f t="shared" si="19"/>
        <v>0</v>
      </c>
      <c r="E218" s="83">
        <f t="shared" si="19"/>
        <v>0</v>
      </c>
      <c r="F218" s="83">
        <f t="shared" si="19"/>
        <v>0</v>
      </c>
      <c r="G218" s="83">
        <f t="shared" si="19"/>
        <v>0</v>
      </c>
      <c r="H218" s="83">
        <f t="shared" si="19"/>
        <v>0</v>
      </c>
    </row>
    <row r="219" spans="1:8" ht="24" customHeight="1" x14ac:dyDescent="0.25">
      <c r="A219" s="301"/>
      <c r="B219" s="302"/>
      <c r="C219" s="154" t="s">
        <v>226</v>
      </c>
      <c r="D219" s="114">
        <f>D224</f>
        <v>2000.787</v>
      </c>
      <c r="E219" s="114">
        <f>E224</f>
        <v>2000.787</v>
      </c>
      <c r="F219" s="114">
        <f>F224</f>
        <v>1734.0550000000001</v>
      </c>
      <c r="G219" s="114">
        <f>G224</f>
        <v>1734.0550000000001</v>
      </c>
      <c r="H219" s="114">
        <f>H224</f>
        <v>1734.0550000000001</v>
      </c>
    </row>
    <row r="220" spans="1:8" ht="32.25" customHeight="1" x14ac:dyDescent="0.25">
      <c r="A220" s="301" t="s">
        <v>15</v>
      </c>
      <c r="B220" s="302" t="s">
        <v>123</v>
      </c>
      <c r="C220" s="29" t="s">
        <v>61</v>
      </c>
      <c r="D220" s="85">
        <f>D221+D223+D224</f>
        <v>2000.787</v>
      </c>
      <c r="E220" s="85">
        <f>E221+E223+E224</f>
        <v>2000.787</v>
      </c>
      <c r="F220" s="85">
        <f>F221+F223+F224</f>
        <v>1734.0550000000001</v>
      </c>
      <c r="G220" s="85">
        <f>G221+G223+G224</f>
        <v>1734.0550000000001</v>
      </c>
      <c r="H220" s="85">
        <f>H221+H223+H224</f>
        <v>1734.0550000000001</v>
      </c>
    </row>
    <row r="221" spans="1:8" ht="38.25" customHeight="1" x14ac:dyDescent="0.25">
      <c r="A221" s="301"/>
      <c r="B221" s="302"/>
      <c r="C221" s="154" t="s">
        <v>228</v>
      </c>
      <c r="D221" s="87">
        <v>0</v>
      </c>
      <c r="E221" s="87">
        <v>0</v>
      </c>
      <c r="F221" s="87">
        <v>0</v>
      </c>
      <c r="G221" s="87">
        <v>0</v>
      </c>
      <c r="H221" s="87">
        <v>0</v>
      </c>
    </row>
    <row r="222" spans="1:8" ht="38.25" customHeight="1" x14ac:dyDescent="0.25">
      <c r="A222" s="301"/>
      <c r="B222" s="302"/>
      <c r="C222" s="154" t="s">
        <v>229</v>
      </c>
      <c r="D222" s="87">
        <v>0</v>
      </c>
      <c r="E222" s="87">
        <v>0</v>
      </c>
      <c r="F222" s="87">
        <v>0</v>
      </c>
      <c r="G222" s="87">
        <v>0</v>
      </c>
      <c r="H222" s="87">
        <v>0</v>
      </c>
    </row>
    <row r="223" spans="1:8" ht="24.6" customHeight="1" x14ac:dyDescent="0.25">
      <c r="A223" s="301"/>
      <c r="B223" s="302"/>
      <c r="C223" s="154" t="s">
        <v>230</v>
      </c>
      <c r="D223" s="87">
        <v>0</v>
      </c>
      <c r="E223" s="87">
        <v>0</v>
      </c>
      <c r="F223" s="87">
        <v>0</v>
      </c>
      <c r="G223" s="87">
        <v>0</v>
      </c>
      <c r="H223" s="87">
        <v>0</v>
      </c>
    </row>
    <row r="224" spans="1:8" ht="24" customHeight="1" x14ac:dyDescent="0.25">
      <c r="A224" s="301"/>
      <c r="B224" s="302"/>
      <c r="C224" s="154" t="s">
        <v>226</v>
      </c>
      <c r="D224" s="87">
        <v>2000.787</v>
      </c>
      <c r="E224" s="87">
        <v>2000.787</v>
      </c>
      <c r="F224" s="87">
        <v>1734.0550000000001</v>
      </c>
      <c r="G224" s="87">
        <v>1734.0550000000001</v>
      </c>
      <c r="H224" s="87">
        <v>1734.0550000000001</v>
      </c>
    </row>
    <row r="225" spans="1:8" ht="39" customHeight="1" x14ac:dyDescent="0.25">
      <c r="A225" s="301" t="s">
        <v>372</v>
      </c>
      <c r="B225" s="302" t="s">
        <v>239</v>
      </c>
      <c r="C225" s="29" t="s">
        <v>61</v>
      </c>
      <c r="D225" s="85">
        <f>D226+D228+D229</f>
        <v>14.912000000000001</v>
      </c>
      <c r="E225" s="85">
        <f>E226+E228+E229</f>
        <v>14.912000000000001</v>
      </c>
      <c r="F225" s="85">
        <f>F226+F228+F229</f>
        <v>10.692</v>
      </c>
      <c r="G225" s="85">
        <f>G226+G228+G229</f>
        <v>10.692</v>
      </c>
      <c r="H225" s="85">
        <f>H226+H228+H229</f>
        <v>10.692</v>
      </c>
    </row>
    <row r="226" spans="1:8" ht="33" customHeight="1" x14ac:dyDescent="0.25">
      <c r="A226" s="301"/>
      <c r="B226" s="302"/>
      <c r="C226" s="154" t="s">
        <v>228</v>
      </c>
      <c r="D226" s="83">
        <f>D231</f>
        <v>0</v>
      </c>
      <c r="E226" s="83">
        <f>E231</f>
        <v>0</v>
      </c>
      <c r="F226" s="83">
        <f>F231</f>
        <v>0</v>
      </c>
      <c r="G226" s="83">
        <f>G231</f>
        <v>0</v>
      </c>
      <c r="H226" s="83">
        <f>H231</f>
        <v>0</v>
      </c>
    </row>
    <row r="227" spans="1:8" ht="43.5" customHeight="1" x14ac:dyDescent="0.25">
      <c r="A227" s="301"/>
      <c r="B227" s="302"/>
      <c r="C227" s="154" t="s">
        <v>229</v>
      </c>
      <c r="D227" s="83">
        <f>D232</f>
        <v>0</v>
      </c>
      <c r="E227" s="83">
        <v>0</v>
      </c>
      <c r="F227" s="83">
        <f t="shared" ref="F227:H229" si="20">F232</f>
        <v>0</v>
      </c>
      <c r="G227" s="83">
        <f t="shared" si="20"/>
        <v>0</v>
      </c>
      <c r="H227" s="83">
        <f t="shared" si="20"/>
        <v>0</v>
      </c>
    </row>
    <row r="228" spans="1:8" ht="24" customHeight="1" x14ac:dyDescent="0.25">
      <c r="A228" s="301"/>
      <c r="B228" s="302"/>
      <c r="C228" s="154" t="s">
        <v>230</v>
      </c>
      <c r="D228" s="83">
        <f>D233</f>
        <v>0</v>
      </c>
      <c r="E228" s="83">
        <f>E233</f>
        <v>0</v>
      </c>
      <c r="F228" s="83">
        <f t="shared" si="20"/>
        <v>0</v>
      </c>
      <c r="G228" s="83">
        <f t="shared" si="20"/>
        <v>0</v>
      </c>
      <c r="H228" s="83">
        <f t="shared" si="20"/>
        <v>0</v>
      </c>
    </row>
    <row r="229" spans="1:8" ht="24.75" customHeight="1" x14ac:dyDescent="0.25">
      <c r="A229" s="301"/>
      <c r="B229" s="302"/>
      <c r="C229" s="154" t="s">
        <v>226</v>
      </c>
      <c r="D229" s="83">
        <f>D234</f>
        <v>14.912000000000001</v>
      </c>
      <c r="E229" s="83">
        <f>E234</f>
        <v>14.912000000000001</v>
      </c>
      <c r="F229" s="83">
        <f t="shared" si="20"/>
        <v>10.692</v>
      </c>
      <c r="G229" s="83">
        <f t="shared" si="20"/>
        <v>10.692</v>
      </c>
      <c r="H229" s="83">
        <f t="shared" si="20"/>
        <v>10.692</v>
      </c>
    </row>
    <row r="230" spans="1:8" ht="27" customHeight="1" x14ac:dyDescent="0.25">
      <c r="A230" s="301" t="s">
        <v>114</v>
      </c>
      <c r="B230" s="302" t="s">
        <v>127</v>
      </c>
      <c r="C230" s="29" t="s">
        <v>61</v>
      </c>
      <c r="D230" s="83">
        <f>D231+D232+D233+D234</f>
        <v>14.912000000000001</v>
      </c>
      <c r="E230" s="83">
        <f>E231+E232+E233+E234</f>
        <v>14.912000000000001</v>
      </c>
      <c r="F230" s="83">
        <f>F231+F232+F233+F234</f>
        <v>10.692</v>
      </c>
      <c r="G230" s="83">
        <f>G231+G232+G233+G234</f>
        <v>10.692</v>
      </c>
      <c r="H230" s="83">
        <f>H231+H232+H233+H234</f>
        <v>10.692</v>
      </c>
    </row>
    <row r="231" spans="1:8" ht="29.25" customHeight="1" x14ac:dyDescent="0.25">
      <c r="A231" s="301"/>
      <c r="B231" s="302"/>
      <c r="C231" s="154" t="s">
        <v>228</v>
      </c>
      <c r="D231" s="83">
        <v>0</v>
      </c>
      <c r="E231" s="83">
        <v>0</v>
      </c>
      <c r="F231" s="83">
        <v>0</v>
      </c>
      <c r="G231" s="83">
        <v>0</v>
      </c>
      <c r="H231" s="83">
        <v>0</v>
      </c>
    </row>
    <row r="232" spans="1:8" ht="36" customHeight="1" x14ac:dyDescent="0.25">
      <c r="A232" s="301"/>
      <c r="B232" s="302"/>
      <c r="C232" s="154" t="s">
        <v>229</v>
      </c>
      <c r="D232" s="83">
        <v>0</v>
      </c>
      <c r="E232" s="83">
        <v>0</v>
      </c>
      <c r="F232" s="83">
        <v>0</v>
      </c>
      <c r="G232" s="83">
        <v>0</v>
      </c>
      <c r="H232" s="83">
        <v>0</v>
      </c>
    </row>
    <row r="233" spans="1:8" ht="24" customHeight="1" x14ac:dyDescent="0.25">
      <c r="A233" s="301"/>
      <c r="B233" s="302"/>
      <c r="C233" s="154" t="s">
        <v>230</v>
      </c>
      <c r="D233" s="83">
        <v>0</v>
      </c>
      <c r="E233" s="83">
        <v>0</v>
      </c>
      <c r="F233" s="83">
        <v>0</v>
      </c>
      <c r="G233" s="83">
        <v>0</v>
      </c>
      <c r="H233" s="83">
        <v>0</v>
      </c>
    </row>
    <row r="234" spans="1:8" ht="22.5" customHeight="1" x14ac:dyDescent="0.25">
      <c r="A234" s="301"/>
      <c r="B234" s="302"/>
      <c r="C234" s="154" t="s">
        <v>226</v>
      </c>
      <c r="D234" s="83">
        <v>14.912000000000001</v>
      </c>
      <c r="E234" s="83">
        <v>14.912000000000001</v>
      </c>
      <c r="F234" s="83">
        <v>10.692</v>
      </c>
      <c r="G234" s="83">
        <v>10.692</v>
      </c>
      <c r="H234" s="83">
        <v>10.692</v>
      </c>
    </row>
    <row r="235" spans="1:8" ht="36" customHeight="1" x14ac:dyDescent="0.25">
      <c r="A235" s="313" t="s">
        <v>120</v>
      </c>
      <c r="B235" s="286" t="s">
        <v>267</v>
      </c>
      <c r="C235" s="29" t="s">
        <v>61</v>
      </c>
      <c r="D235" s="86">
        <f>D236+D237+D238+D239</f>
        <v>2130.4920000000002</v>
      </c>
      <c r="E235" s="86">
        <f>E236+E237+E238+E239</f>
        <v>3056.4169999999999</v>
      </c>
      <c r="F235" s="85">
        <f>F236+F237+F238+F239</f>
        <v>1463.3641172099999</v>
      </c>
      <c r="G235" s="85">
        <f>G236+G237+G238+G239</f>
        <v>1462.2311741799999</v>
      </c>
      <c r="H235" s="85">
        <f>H236+H237+H238+H239</f>
        <v>1462.2311741799999</v>
      </c>
    </row>
    <row r="236" spans="1:8" ht="36" customHeight="1" x14ac:dyDescent="0.25">
      <c r="A236" s="314"/>
      <c r="B236" s="287"/>
      <c r="C236" s="154" t="s">
        <v>228</v>
      </c>
      <c r="D236" s="84">
        <v>2130.4920000000002</v>
      </c>
      <c r="E236" s="84">
        <v>3056.4169999999999</v>
      </c>
      <c r="F236" s="83">
        <v>1463.3641172099999</v>
      </c>
      <c r="G236" s="83">
        <v>1462.2311741799999</v>
      </c>
      <c r="H236" s="83">
        <v>1462.2311741799999</v>
      </c>
    </row>
    <row r="237" spans="1:8" ht="79.5" customHeight="1" x14ac:dyDescent="0.25">
      <c r="A237" s="314"/>
      <c r="B237" s="287"/>
      <c r="C237" s="154" t="s">
        <v>229</v>
      </c>
      <c r="D237" s="84">
        <v>0</v>
      </c>
      <c r="E237" s="84">
        <v>0</v>
      </c>
      <c r="F237" s="83">
        <v>0</v>
      </c>
      <c r="G237" s="83">
        <v>0</v>
      </c>
      <c r="H237" s="83">
        <v>0</v>
      </c>
    </row>
    <row r="238" spans="1:8" ht="61.5" customHeight="1" x14ac:dyDescent="0.25">
      <c r="A238" s="314"/>
      <c r="B238" s="287"/>
      <c r="C238" s="154" t="s">
        <v>230</v>
      </c>
      <c r="D238" s="84">
        <v>0</v>
      </c>
      <c r="E238" s="84">
        <v>0</v>
      </c>
      <c r="F238" s="83">
        <v>0</v>
      </c>
      <c r="G238" s="83">
        <v>0</v>
      </c>
      <c r="H238" s="83">
        <v>0</v>
      </c>
    </row>
    <row r="239" spans="1:8" ht="24.75" customHeight="1" x14ac:dyDescent="0.25">
      <c r="A239" s="315"/>
      <c r="B239" s="288"/>
      <c r="C239" s="154" t="s">
        <v>226</v>
      </c>
      <c r="D239" s="84">
        <v>0</v>
      </c>
      <c r="E239" s="84">
        <v>0</v>
      </c>
      <c r="F239" s="83">
        <v>0</v>
      </c>
      <c r="G239" s="83">
        <v>0</v>
      </c>
      <c r="H239" s="83">
        <v>0</v>
      </c>
    </row>
    <row r="240" spans="1:8" ht="35.25" customHeight="1" x14ac:dyDescent="0.25">
      <c r="A240" s="313" t="s">
        <v>124</v>
      </c>
      <c r="B240" s="286" t="s">
        <v>284</v>
      </c>
      <c r="C240" s="29" t="s">
        <v>61</v>
      </c>
      <c r="D240" s="86">
        <f>D241+D242+D244</f>
        <v>0</v>
      </c>
      <c r="E240" s="86">
        <f>E241+E243+E244</f>
        <v>16.172999999999998</v>
      </c>
      <c r="F240" s="85">
        <f>F241+F242+F244</f>
        <v>0</v>
      </c>
      <c r="G240" s="85">
        <f>G241+G242+G244</f>
        <v>0</v>
      </c>
      <c r="H240" s="85">
        <f>H241+H242+H244</f>
        <v>0</v>
      </c>
    </row>
    <row r="241" spans="1:8" s="3" customFormat="1" ht="23.25" customHeight="1" x14ac:dyDescent="0.25">
      <c r="A241" s="314"/>
      <c r="B241" s="287"/>
      <c r="C241" s="154" t="s">
        <v>228</v>
      </c>
      <c r="D241" s="84">
        <v>0</v>
      </c>
      <c r="E241" s="84">
        <v>16.172999999999998</v>
      </c>
      <c r="F241" s="83">
        <v>0</v>
      </c>
      <c r="G241" s="83">
        <v>0</v>
      </c>
      <c r="H241" s="83">
        <v>0</v>
      </c>
    </row>
    <row r="242" spans="1:8" s="3" customFormat="1" ht="81" customHeight="1" x14ac:dyDescent="0.25">
      <c r="A242" s="314"/>
      <c r="B242" s="287"/>
      <c r="C242" s="154" t="s">
        <v>229</v>
      </c>
      <c r="D242" s="84">
        <v>0</v>
      </c>
      <c r="E242" s="84">
        <v>15.688000000000001</v>
      </c>
      <c r="F242" s="83">
        <v>0</v>
      </c>
      <c r="G242" s="83">
        <v>0</v>
      </c>
      <c r="H242" s="83">
        <v>0</v>
      </c>
    </row>
    <row r="243" spans="1:8" s="3" customFormat="1" ht="24.75" customHeight="1" x14ac:dyDescent="0.25">
      <c r="A243" s="314"/>
      <c r="B243" s="287"/>
      <c r="C243" s="154" t="s">
        <v>230</v>
      </c>
      <c r="D243" s="84">
        <v>0</v>
      </c>
      <c r="E243" s="84">
        <v>0</v>
      </c>
      <c r="F243" s="83">
        <v>0</v>
      </c>
      <c r="G243" s="83">
        <v>0</v>
      </c>
      <c r="H243" s="83">
        <v>0</v>
      </c>
    </row>
    <row r="244" spans="1:8" s="3" customFormat="1" ht="42" customHeight="1" x14ac:dyDescent="0.25">
      <c r="A244" s="315"/>
      <c r="B244" s="288"/>
      <c r="C244" s="154" t="s">
        <v>226</v>
      </c>
      <c r="D244" s="84">
        <v>0</v>
      </c>
      <c r="E244" s="84">
        <v>0</v>
      </c>
      <c r="F244" s="83">
        <v>0</v>
      </c>
      <c r="G244" s="83">
        <v>0</v>
      </c>
      <c r="H244" s="83">
        <v>0</v>
      </c>
    </row>
    <row r="245" spans="1:8" s="3" customFormat="1" ht="24.75" customHeight="1" x14ac:dyDescent="0.25">
      <c r="A245" s="301" t="s">
        <v>128</v>
      </c>
      <c r="B245" s="286" t="s">
        <v>273</v>
      </c>
      <c r="C245" s="29" t="s">
        <v>61</v>
      </c>
      <c r="D245" s="86">
        <f>D246+D248+D249</f>
        <v>551.54600000000005</v>
      </c>
      <c r="E245" s="86">
        <f>E246+E248+E249</f>
        <v>551.54600000000005</v>
      </c>
      <c r="F245" s="85">
        <f>F246+F248+F249</f>
        <v>545.89215222999997</v>
      </c>
      <c r="G245" s="85">
        <f>G246+G248+G249</f>
        <v>545.89215222999997</v>
      </c>
      <c r="H245" s="85">
        <f>H246+H248+H249</f>
        <v>545.89215222999997</v>
      </c>
    </row>
    <row r="246" spans="1:8" s="3" customFormat="1" ht="30" customHeight="1" x14ac:dyDescent="0.25">
      <c r="A246" s="301"/>
      <c r="B246" s="287"/>
      <c r="C246" s="154" t="s">
        <v>228</v>
      </c>
      <c r="D246" s="108">
        <v>551.54600000000005</v>
      </c>
      <c r="E246" s="108">
        <v>551.54600000000005</v>
      </c>
      <c r="F246" s="107">
        <v>545.89215222999997</v>
      </c>
      <c r="G246" s="107">
        <v>545.89215222999997</v>
      </c>
      <c r="H246" s="107">
        <v>545.89215222999997</v>
      </c>
    </row>
    <row r="247" spans="1:8" ht="37.5" customHeight="1" x14ac:dyDescent="0.25">
      <c r="A247" s="301"/>
      <c r="B247" s="287"/>
      <c r="C247" s="154" t="s">
        <v>229</v>
      </c>
      <c r="D247" s="108">
        <v>535</v>
      </c>
      <c r="E247" s="108">
        <v>535</v>
      </c>
      <c r="F247" s="107">
        <v>529.51537973999996</v>
      </c>
      <c r="G247" s="107">
        <v>529.51537973999996</v>
      </c>
      <c r="H247" s="107">
        <v>529.51537973999996</v>
      </c>
    </row>
    <row r="248" spans="1:8" ht="57" customHeight="1" x14ac:dyDescent="0.25">
      <c r="A248" s="301"/>
      <c r="B248" s="287"/>
      <c r="C248" s="154" t="s">
        <v>230</v>
      </c>
      <c r="D248" s="108">
        <v>0</v>
      </c>
      <c r="E248" s="108">
        <v>0</v>
      </c>
      <c r="F248" s="107">
        <v>0</v>
      </c>
      <c r="G248" s="107">
        <v>0</v>
      </c>
      <c r="H248" s="107">
        <v>0</v>
      </c>
    </row>
    <row r="249" spans="1:8" ht="18" customHeight="1" x14ac:dyDescent="0.25">
      <c r="A249" s="301"/>
      <c r="B249" s="288"/>
      <c r="C249" s="154" t="s">
        <v>226</v>
      </c>
      <c r="D249" s="108">
        <v>0</v>
      </c>
      <c r="E249" s="108">
        <v>0</v>
      </c>
      <c r="F249" s="107">
        <v>0</v>
      </c>
      <c r="G249" s="107">
        <v>0</v>
      </c>
      <c r="H249" s="107">
        <v>0</v>
      </c>
    </row>
    <row r="250" spans="1:8" ht="77.25" customHeight="1" x14ac:dyDescent="0.25">
      <c r="A250" s="115"/>
      <c r="B250" s="129"/>
      <c r="C250" s="129"/>
      <c r="D250" s="116"/>
      <c r="E250" s="117"/>
      <c r="F250" s="118"/>
      <c r="G250" s="119"/>
      <c r="H250" s="119"/>
    </row>
    <row r="251" spans="1:8" ht="54.75" customHeight="1" x14ac:dyDescent="0.25">
      <c r="A251" s="120"/>
      <c r="B251" s="130"/>
      <c r="C251" s="130"/>
      <c r="D251" s="120"/>
      <c r="E251" s="120"/>
      <c r="F251" s="120"/>
      <c r="G251" s="121"/>
      <c r="H251" s="120"/>
    </row>
    <row r="252" spans="1:8" ht="42" customHeight="1" x14ac:dyDescent="0.25">
      <c r="A252" s="120"/>
      <c r="B252" s="130"/>
      <c r="C252" s="130"/>
      <c r="D252" s="120"/>
      <c r="E252" s="120"/>
      <c r="F252" s="120"/>
      <c r="G252" s="121"/>
      <c r="H252" s="120"/>
    </row>
    <row r="253" spans="1:8" ht="26.25" customHeight="1" x14ac:dyDescent="0.25">
      <c r="A253" s="43"/>
      <c r="B253" s="19"/>
      <c r="C253" s="19"/>
      <c r="D253" s="43"/>
      <c r="E253" s="43"/>
      <c r="F253" s="43"/>
      <c r="G253" s="122"/>
      <c r="H253" s="43"/>
    </row>
    <row r="254" spans="1:8" ht="23.25" customHeight="1" x14ac:dyDescent="0.25">
      <c r="A254" s="43"/>
      <c r="B254" s="19"/>
      <c r="C254" s="19"/>
      <c r="D254" s="43"/>
      <c r="E254" s="43"/>
      <c r="F254" s="43"/>
      <c r="G254" s="122"/>
      <c r="H254" s="43"/>
    </row>
    <row r="255" spans="1:8" ht="78" customHeight="1" x14ac:dyDescent="0.25">
      <c r="A255" s="43"/>
      <c r="B255" s="19"/>
      <c r="C255" s="19"/>
      <c r="D255" s="43"/>
      <c r="E255" s="122"/>
      <c r="F255" s="43"/>
      <c r="G255" s="122"/>
      <c r="H255" s="43"/>
    </row>
    <row r="256" spans="1:8" s="3" customFormat="1" ht="63.75" customHeight="1" x14ac:dyDescent="0.25">
      <c r="A256" s="43"/>
      <c r="B256" s="19"/>
      <c r="C256" s="19"/>
      <c r="D256" s="43"/>
      <c r="E256" s="43"/>
      <c r="F256" s="43"/>
      <c r="G256" s="122"/>
      <c r="H256" s="43"/>
    </row>
    <row r="257" spans="1:8" ht="37.5" customHeight="1" x14ac:dyDescent="0.25">
      <c r="A257" s="43"/>
      <c r="B257" s="19"/>
      <c r="C257" s="19"/>
      <c r="D257" s="122"/>
      <c r="E257" s="43"/>
      <c r="F257" s="43"/>
      <c r="G257" s="122"/>
      <c r="H257" s="43"/>
    </row>
    <row r="258" spans="1:8" ht="30" customHeight="1" x14ac:dyDescent="0.25">
      <c r="A258" s="43"/>
      <c r="B258" s="19"/>
      <c r="C258" s="19"/>
      <c r="D258" s="43"/>
      <c r="E258" s="43"/>
      <c r="F258" s="43"/>
      <c r="G258" s="122"/>
      <c r="H258" s="122"/>
    </row>
    <row r="259" spans="1:8" ht="78" customHeight="1" x14ac:dyDescent="0.25">
      <c r="A259" s="43"/>
      <c r="B259" s="19"/>
      <c r="C259" s="19"/>
      <c r="D259" s="43"/>
      <c r="E259" s="43"/>
      <c r="F259" s="43"/>
      <c r="G259" s="122"/>
      <c r="H259" s="43"/>
    </row>
    <row r="260" spans="1:8" ht="70.900000000000006" customHeight="1" x14ac:dyDescent="0.25">
      <c r="A260" s="43"/>
      <c r="B260" s="19"/>
      <c r="C260" s="19"/>
      <c r="D260" s="43"/>
      <c r="E260" s="43"/>
      <c r="F260" s="43"/>
      <c r="G260" s="122"/>
      <c r="H260" s="43"/>
    </row>
    <row r="261" spans="1:8" ht="42" customHeight="1" x14ac:dyDescent="0.25">
      <c r="A261" s="43"/>
      <c r="B261" s="19"/>
      <c r="C261" s="19"/>
      <c r="D261" s="43"/>
      <c r="E261" s="43"/>
      <c r="F261" s="43"/>
      <c r="G261" s="122"/>
      <c r="H261" s="43"/>
    </row>
    <row r="262" spans="1:8" ht="32.450000000000003" customHeight="1" x14ac:dyDescent="0.25">
      <c r="A262" s="43"/>
      <c r="B262" s="19"/>
      <c r="C262" s="19"/>
      <c r="D262" s="43"/>
      <c r="E262" s="43"/>
      <c r="F262" s="43"/>
      <c r="G262" s="122"/>
      <c r="H262" s="43"/>
    </row>
    <row r="263" spans="1:8" ht="32.450000000000003" customHeight="1" x14ac:dyDescent="0.25">
      <c r="A263" s="43"/>
      <c r="B263" s="19"/>
      <c r="C263" s="19"/>
      <c r="D263" s="43"/>
      <c r="E263" s="43"/>
      <c r="F263" s="43"/>
      <c r="G263" s="122"/>
      <c r="H263" s="43"/>
    </row>
    <row r="264" spans="1:8" ht="49.15" customHeight="1" x14ac:dyDescent="0.25">
      <c r="A264" s="43"/>
      <c r="B264" s="19"/>
      <c r="C264" s="19"/>
      <c r="D264" s="43"/>
      <c r="E264" s="43"/>
      <c r="F264" s="43"/>
      <c r="G264" s="122"/>
      <c r="H264" s="43"/>
    </row>
    <row r="265" spans="1:8" ht="59.45" customHeight="1" x14ac:dyDescent="0.25"/>
    <row r="266" spans="1:8" ht="32.450000000000003" customHeight="1" x14ac:dyDescent="0.25"/>
    <row r="269" spans="1:8" ht="51.6" customHeight="1" x14ac:dyDescent="0.25"/>
    <row r="270" spans="1:8" ht="69" customHeight="1" x14ac:dyDescent="0.25"/>
    <row r="271" spans="1:8" ht="30" customHeight="1" x14ac:dyDescent="0.25"/>
    <row r="272" spans="1:8" ht="30" customHeight="1" x14ac:dyDescent="0.25"/>
    <row r="273" spans="10:11" ht="30" customHeight="1" x14ac:dyDescent="0.25"/>
    <row r="274" spans="10:11" ht="80.45" customHeight="1" x14ac:dyDescent="0.25"/>
    <row r="275" spans="10:11" ht="60" customHeight="1" x14ac:dyDescent="0.25"/>
    <row r="276" spans="10:11" ht="30" customHeight="1" x14ac:dyDescent="0.25"/>
    <row r="277" spans="10:11" ht="30" customHeight="1" x14ac:dyDescent="0.25"/>
    <row r="278" spans="10:11" ht="30" customHeight="1" x14ac:dyDescent="0.25"/>
    <row r="279" spans="10:11" ht="54" customHeight="1" x14ac:dyDescent="0.25"/>
    <row r="280" spans="10:11" ht="54" customHeight="1" x14ac:dyDescent="0.25"/>
    <row r="281" spans="10:11" ht="53.45" customHeight="1" x14ac:dyDescent="0.25"/>
    <row r="282" spans="10:11" ht="30" customHeight="1" x14ac:dyDescent="0.25"/>
    <row r="283" spans="10:11" ht="30" customHeight="1" x14ac:dyDescent="0.25"/>
    <row r="284" spans="10:11" ht="73.150000000000006" customHeight="1" x14ac:dyDescent="0.25"/>
    <row r="285" spans="10:11" ht="75.599999999999994" customHeight="1" x14ac:dyDescent="0.25"/>
    <row r="286" spans="10:11" ht="30" customHeight="1" x14ac:dyDescent="0.25"/>
    <row r="287" spans="10:11" ht="15.75" x14ac:dyDescent="0.25">
      <c r="J287" s="14"/>
      <c r="K287" s="15"/>
    </row>
    <row r="288" spans="10:11" ht="15.75" x14ac:dyDescent="0.25">
      <c r="J288" s="14"/>
      <c r="K288" s="15"/>
    </row>
    <row r="289" spans="10:11" ht="15.75" x14ac:dyDescent="0.25">
      <c r="J289" s="14"/>
      <c r="K289" s="15"/>
    </row>
    <row r="290" spans="10:11" ht="15.75" x14ac:dyDescent="0.25">
      <c r="J290" s="14"/>
      <c r="K290" s="15"/>
    </row>
    <row r="291" spans="10:11" ht="15.75" x14ac:dyDescent="0.25">
      <c r="J291" s="14"/>
      <c r="K291" s="15"/>
    </row>
    <row r="292" spans="10:11" ht="15.75" x14ac:dyDescent="0.25">
      <c r="J292" s="14"/>
      <c r="K292" s="15"/>
    </row>
    <row r="293" spans="10:11" ht="15.75" x14ac:dyDescent="0.25">
      <c r="J293" s="14"/>
      <c r="K293" s="15"/>
    </row>
    <row r="294" spans="10:11" ht="15.75" x14ac:dyDescent="0.25">
      <c r="J294" s="14"/>
      <c r="K294" s="15"/>
    </row>
    <row r="295" spans="10:11" ht="34.5" customHeight="1" x14ac:dyDescent="0.25">
      <c r="J295" s="14"/>
      <c r="K295" s="15"/>
    </row>
    <row r="296" spans="10:11" ht="15.75" x14ac:dyDescent="0.25">
      <c r="J296" s="14"/>
      <c r="K296" s="15"/>
    </row>
    <row r="297" spans="10:11" ht="15.75" x14ac:dyDescent="0.25">
      <c r="J297" s="14"/>
      <c r="K297" s="15"/>
    </row>
    <row r="302" spans="10:11" ht="15.75" x14ac:dyDescent="0.25">
      <c r="J302" s="14"/>
      <c r="K302" s="15"/>
    </row>
  </sheetData>
  <autoFilter ref="C1:C294"/>
  <mergeCells count="115">
    <mergeCell ref="A240:A244"/>
    <mergeCell ref="B240:B244"/>
    <mergeCell ref="A245:A249"/>
    <mergeCell ref="B245:B249"/>
    <mergeCell ref="A220:A224"/>
    <mergeCell ref="B220:B224"/>
    <mergeCell ref="A225:A229"/>
    <mergeCell ref="B225:B229"/>
    <mergeCell ref="A230:A234"/>
    <mergeCell ref="B230:B234"/>
    <mergeCell ref="A210:A214"/>
    <mergeCell ref="B210:B214"/>
    <mergeCell ref="A215:A219"/>
    <mergeCell ref="B215:B219"/>
    <mergeCell ref="A200:A204"/>
    <mergeCell ref="B200:B204"/>
    <mergeCell ref="A205:A209"/>
    <mergeCell ref="B205:B209"/>
    <mergeCell ref="A235:A239"/>
    <mergeCell ref="B235:B239"/>
    <mergeCell ref="A191:A193"/>
    <mergeCell ref="B191:B193"/>
    <mergeCell ref="A194:A196"/>
    <mergeCell ref="B194:B196"/>
    <mergeCell ref="A197:A199"/>
    <mergeCell ref="B197:B199"/>
    <mergeCell ref="A186:A188"/>
    <mergeCell ref="B186:B188"/>
    <mergeCell ref="A189:A190"/>
    <mergeCell ref="B189:B190"/>
    <mergeCell ref="A173:A177"/>
    <mergeCell ref="B173:B177"/>
    <mergeCell ref="A178:A182"/>
    <mergeCell ref="B178:B182"/>
    <mergeCell ref="A183:A185"/>
    <mergeCell ref="B183:B185"/>
    <mergeCell ref="A158:A162"/>
    <mergeCell ref="B158:B162"/>
    <mergeCell ref="A163:A167"/>
    <mergeCell ref="B163:B167"/>
    <mergeCell ref="A168:A172"/>
    <mergeCell ref="B168:B172"/>
    <mergeCell ref="A147:A149"/>
    <mergeCell ref="B147:B149"/>
    <mergeCell ref="A150:A152"/>
    <mergeCell ref="B150:B152"/>
    <mergeCell ref="A153:A157"/>
    <mergeCell ref="B153:B157"/>
    <mergeCell ref="A132:A136"/>
    <mergeCell ref="B132:B136"/>
    <mergeCell ref="A137:A141"/>
    <mergeCell ref="B137:B141"/>
    <mergeCell ref="A142:A146"/>
    <mergeCell ref="B142:B146"/>
    <mergeCell ref="A117:A121"/>
    <mergeCell ref="B117:B121"/>
    <mergeCell ref="A122:A126"/>
    <mergeCell ref="B122:B126"/>
    <mergeCell ref="A127:A131"/>
    <mergeCell ref="B127:B131"/>
    <mergeCell ref="A102:A106"/>
    <mergeCell ref="B102:B106"/>
    <mergeCell ref="A107:A111"/>
    <mergeCell ref="B107:B111"/>
    <mergeCell ref="A112:A116"/>
    <mergeCell ref="B112:B116"/>
    <mergeCell ref="A82:A86"/>
    <mergeCell ref="B82:B86"/>
    <mergeCell ref="A87:A91"/>
    <mergeCell ref="B87:B91"/>
    <mergeCell ref="B92:B96"/>
    <mergeCell ref="A97:A101"/>
    <mergeCell ref="B97:B101"/>
    <mergeCell ref="A67:A71"/>
    <mergeCell ref="B67:B71"/>
    <mergeCell ref="A72:A76"/>
    <mergeCell ref="B72:B76"/>
    <mergeCell ref="A77:A81"/>
    <mergeCell ref="B77:B81"/>
    <mergeCell ref="A54:A56"/>
    <mergeCell ref="B54:B56"/>
    <mergeCell ref="A57:A61"/>
    <mergeCell ref="B57:B61"/>
    <mergeCell ref="A62:A66"/>
    <mergeCell ref="B62:B66"/>
    <mergeCell ref="A44:A48"/>
    <mergeCell ref="B44:B48"/>
    <mergeCell ref="A49:A53"/>
    <mergeCell ref="B49:B53"/>
    <mergeCell ref="A35:A36"/>
    <mergeCell ref="B35:B36"/>
    <mergeCell ref="A37:A38"/>
    <mergeCell ref="B37:B38"/>
    <mergeCell ref="A39:A43"/>
    <mergeCell ref="B39:B43"/>
    <mergeCell ref="A25:A29"/>
    <mergeCell ref="B25:B29"/>
    <mergeCell ref="A30:A34"/>
    <mergeCell ref="B30:B34"/>
    <mergeCell ref="H6:H8"/>
    <mergeCell ref="A10:B14"/>
    <mergeCell ref="A15:A19"/>
    <mergeCell ref="B15:B19"/>
    <mergeCell ref="A20:A24"/>
    <mergeCell ref="B20:B24"/>
    <mergeCell ref="G1:H1"/>
    <mergeCell ref="F2:H2"/>
    <mergeCell ref="A3:H3"/>
    <mergeCell ref="A4:H4"/>
    <mergeCell ref="A6:A8"/>
    <mergeCell ref="B6:B8"/>
    <mergeCell ref="C6:C8"/>
    <mergeCell ref="D6:E7"/>
    <mergeCell ref="F6:F8"/>
    <mergeCell ref="G6:G8"/>
  </mergeCells>
  <pageMargins left="0" right="0" top="0" bottom="0" header="0.31496062992125984" footer="0.23622047244094491"/>
  <pageSetup paperSize="9" scale="55" fitToHeight="0" orientation="portrait" r:id="rId1"/>
  <rowBreaks count="1" manualBreakCount="1">
    <brk id="249"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WVP74"/>
  <sheetViews>
    <sheetView topLeftCell="A55" zoomScale="78" zoomScaleNormal="78" zoomScaleSheetLayoutView="100" workbookViewId="0">
      <selection activeCell="E58" sqref="E58"/>
    </sheetView>
  </sheetViews>
  <sheetFormatPr defaultRowHeight="18.75" x14ac:dyDescent="0.25"/>
  <cols>
    <col min="1" max="1" width="8.28515625" style="66" customWidth="1"/>
    <col min="2" max="2" width="46.140625" style="53" customWidth="1"/>
    <col min="3" max="3" width="19" style="53" customWidth="1"/>
    <col min="4" max="4" width="18.42578125" style="53" customWidth="1"/>
    <col min="5" max="5" width="11.28515625" style="53" customWidth="1"/>
    <col min="6" max="6" width="9.140625" style="53" customWidth="1"/>
    <col min="7" max="7" width="10.42578125" style="53" customWidth="1"/>
    <col min="8" max="8" width="14.28515625" style="53" customWidth="1"/>
    <col min="9" max="9" width="71.5703125" style="53" customWidth="1"/>
    <col min="10" max="10" width="24.28515625" style="39" hidden="1" customWidth="1"/>
    <col min="255" max="255" width="8.28515625" customWidth="1"/>
    <col min="256" max="256" width="46.140625" customWidth="1"/>
    <col min="257" max="257" width="12.28515625" customWidth="1"/>
    <col min="258" max="258" width="16.7109375" customWidth="1"/>
    <col min="259" max="259" width="9.7109375" customWidth="1"/>
    <col min="260" max="260" width="9.140625" customWidth="1"/>
    <col min="261" max="261" width="9.28515625" customWidth="1"/>
    <col min="262" max="262" width="14.28515625" customWidth="1"/>
    <col min="263" max="263" width="47" customWidth="1"/>
    <col min="264" max="264" width="9.140625" hidden="1" customWidth="1"/>
    <col min="265" max="265" width="15.85546875" customWidth="1"/>
    <col min="266" max="266" width="31.7109375" customWidth="1"/>
    <col min="511" max="511" width="8.28515625" customWidth="1"/>
    <col min="512" max="512" width="46.140625" customWidth="1"/>
    <col min="513" max="513" width="12.28515625" customWidth="1"/>
    <col min="514" max="514" width="16.7109375" customWidth="1"/>
    <col min="515" max="515" width="9.7109375" customWidth="1"/>
    <col min="516" max="516" width="9.140625" customWidth="1"/>
    <col min="517" max="517" width="9.28515625" customWidth="1"/>
    <col min="518" max="518" width="14.28515625" customWidth="1"/>
    <col min="519" max="519" width="47" customWidth="1"/>
    <col min="520" max="520" width="9.140625" hidden="1" customWidth="1"/>
    <col min="521" max="521" width="15.85546875" customWidth="1"/>
    <col min="522" max="522" width="31.7109375" customWidth="1"/>
    <col min="767" max="767" width="8.28515625" customWidth="1"/>
    <col min="768" max="768" width="46.140625" customWidth="1"/>
    <col min="769" max="769" width="12.28515625" customWidth="1"/>
    <col min="770" max="770" width="16.7109375" customWidth="1"/>
    <col min="771" max="771" width="9.7109375" customWidth="1"/>
    <col min="772" max="772" width="9.140625" customWidth="1"/>
    <col min="773" max="773" width="9.28515625" customWidth="1"/>
    <col min="774" max="774" width="14.28515625" customWidth="1"/>
    <col min="775" max="775" width="47" customWidth="1"/>
    <col min="776" max="776" width="9.140625" hidden="1" customWidth="1"/>
    <col min="777" max="777" width="15.85546875" customWidth="1"/>
    <col min="778" max="778" width="31.7109375" customWidth="1"/>
    <col min="1023" max="1023" width="8.28515625" customWidth="1"/>
    <col min="1024" max="1024" width="46.140625" customWidth="1"/>
    <col min="1025" max="1025" width="12.28515625" customWidth="1"/>
    <col min="1026" max="1026" width="16.7109375" customWidth="1"/>
    <col min="1027" max="1027" width="9.7109375" customWidth="1"/>
    <col min="1028" max="1028" width="9.140625" customWidth="1"/>
    <col min="1029" max="1029" width="9.28515625" customWidth="1"/>
    <col min="1030" max="1030" width="14.28515625" customWidth="1"/>
    <col min="1031" max="1031" width="47" customWidth="1"/>
    <col min="1032" max="1032" width="9.140625" hidden="1" customWidth="1"/>
    <col min="1033" max="1033" width="15.85546875" customWidth="1"/>
    <col min="1034" max="1034" width="31.7109375" customWidth="1"/>
    <col min="1279" max="1279" width="8.28515625" customWidth="1"/>
    <col min="1280" max="1280" width="46.140625" customWidth="1"/>
    <col min="1281" max="1281" width="12.28515625" customWidth="1"/>
    <col min="1282" max="1282" width="16.7109375" customWidth="1"/>
    <col min="1283" max="1283" width="9.7109375" customWidth="1"/>
    <col min="1284" max="1284" width="9.140625" customWidth="1"/>
    <col min="1285" max="1285" width="9.28515625" customWidth="1"/>
    <col min="1286" max="1286" width="14.28515625" customWidth="1"/>
    <col min="1287" max="1287" width="47" customWidth="1"/>
    <col min="1288" max="1288" width="9.140625" hidden="1" customWidth="1"/>
    <col min="1289" max="1289" width="15.85546875" customWidth="1"/>
    <col min="1290" max="1290" width="31.7109375" customWidth="1"/>
    <col min="1535" max="1535" width="8.28515625" customWidth="1"/>
    <col min="1536" max="1536" width="46.140625" customWidth="1"/>
    <col min="1537" max="1537" width="12.28515625" customWidth="1"/>
    <col min="1538" max="1538" width="16.7109375" customWidth="1"/>
    <col min="1539" max="1539" width="9.7109375" customWidth="1"/>
    <col min="1540" max="1540" width="9.140625" customWidth="1"/>
    <col min="1541" max="1541" width="9.28515625" customWidth="1"/>
    <col min="1542" max="1542" width="14.28515625" customWidth="1"/>
    <col min="1543" max="1543" width="47" customWidth="1"/>
    <col min="1544" max="1544" width="9.140625" hidden="1" customWidth="1"/>
    <col min="1545" max="1545" width="15.85546875" customWidth="1"/>
    <col min="1546" max="1546" width="31.7109375" customWidth="1"/>
    <col min="1791" max="1791" width="8.28515625" customWidth="1"/>
    <col min="1792" max="1792" width="46.140625" customWidth="1"/>
    <col min="1793" max="1793" width="12.28515625" customWidth="1"/>
    <col min="1794" max="1794" width="16.7109375" customWidth="1"/>
    <col min="1795" max="1795" width="9.7109375" customWidth="1"/>
    <col min="1796" max="1796" width="9.140625" customWidth="1"/>
    <col min="1797" max="1797" width="9.28515625" customWidth="1"/>
    <col min="1798" max="1798" width="14.28515625" customWidth="1"/>
    <col min="1799" max="1799" width="47" customWidth="1"/>
    <col min="1800" max="1800" width="9.140625" hidden="1" customWidth="1"/>
    <col min="1801" max="1801" width="15.85546875" customWidth="1"/>
    <col min="1802" max="1802" width="31.7109375" customWidth="1"/>
    <col min="2047" max="2047" width="8.28515625" customWidth="1"/>
    <col min="2048" max="2048" width="46.140625" customWidth="1"/>
    <col min="2049" max="2049" width="12.28515625" customWidth="1"/>
    <col min="2050" max="2050" width="16.7109375" customWidth="1"/>
    <col min="2051" max="2051" width="9.7109375" customWidth="1"/>
    <col min="2052" max="2052" width="9.140625" customWidth="1"/>
    <col min="2053" max="2053" width="9.28515625" customWidth="1"/>
    <col min="2054" max="2054" width="14.28515625" customWidth="1"/>
    <col min="2055" max="2055" width="47" customWidth="1"/>
    <col min="2056" max="2056" width="9.140625" hidden="1" customWidth="1"/>
    <col min="2057" max="2057" width="15.85546875" customWidth="1"/>
    <col min="2058" max="2058" width="31.7109375" customWidth="1"/>
    <col min="2303" max="2303" width="8.28515625" customWidth="1"/>
    <col min="2304" max="2304" width="46.140625" customWidth="1"/>
    <col min="2305" max="2305" width="12.28515625" customWidth="1"/>
    <col min="2306" max="2306" width="16.7109375" customWidth="1"/>
    <col min="2307" max="2307" width="9.7109375" customWidth="1"/>
    <col min="2308" max="2308" width="9.140625" customWidth="1"/>
    <col min="2309" max="2309" width="9.28515625" customWidth="1"/>
    <col min="2310" max="2310" width="14.28515625" customWidth="1"/>
    <col min="2311" max="2311" width="47" customWidth="1"/>
    <col min="2312" max="2312" width="9.140625" hidden="1" customWidth="1"/>
    <col min="2313" max="2313" width="15.85546875" customWidth="1"/>
    <col min="2314" max="2314" width="31.7109375" customWidth="1"/>
    <col min="2559" max="2559" width="8.28515625" customWidth="1"/>
    <col min="2560" max="2560" width="46.140625" customWidth="1"/>
    <col min="2561" max="2561" width="12.28515625" customWidth="1"/>
    <col min="2562" max="2562" width="16.7109375" customWidth="1"/>
    <col min="2563" max="2563" width="9.7109375" customWidth="1"/>
    <col min="2564" max="2564" width="9.140625" customWidth="1"/>
    <col min="2565" max="2565" width="9.28515625" customWidth="1"/>
    <col min="2566" max="2566" width="14.28515625" customWidth="1"/>
    <col min="2567" max="2567" width="47" customWidth="1"/>
    <col min="2568" max="2568" width="9.140625" hidden="1" customWidth="1"/>
    <col min="2569" max="2569" width="15.85546875" customWidth="1"/>
    <col min="2570" max="2570" width="31.7109375" customWidth="1"/>
    <col min="2815" max="2815" width="8.28515625" customWidth="1"/>
    <col min="2816" max="2816" width="46.140625" customWidth="1"/>
    <col min="2817" max="2817" width="12.28515625" customWidth="1"/>
    <col min="2818" max="2818" width="16.7109375" customWidth="1"/>
    <col min="2819" max="2819" width="9.7109375" customWidth="1"/>
    <col min="2820" max="2820" width="9.140625" customWidth="1"/>
    <col min="2821" max="2821" width="9.28515625" customWidth="1"/>
    <col min="2822" max="2822" width="14.28515625" customWidth="1"/>
    <col min="2823" max="2823" width="47" customWidth="1"/>
    <col min="2824" max="2824" width="9.140625" hidden="1" customWidth="1"/>
    <col min="2825" max="2825" width="15.85546875" customWidth="1"/>
    <col min="2826" max="2826" width="31.7109375" customWidth="1"/>
    <col min="3071" max="3071" width="8.28515625" customWidth="1"/>
    <col min="3072" max="3072" width="46.140625" customWidth="1"/>
    <col min="3073" max="3073" width="12.28515625" customWidth="1"/>
    <col min="3074" max="3074" width="16.7109375" customWidth="1"/>
    <col min="3075" max="3075" width="9.7109375" customWidth="1"/>
    <col min="3076" max="3076" width="9.140625" customWidth="1"/>
    <col min="3077" max="3077" width="9.28515625" customWidth="1"/>
    <col min="3078" max="3078" width="14.28515625" customWidth="1"/>
    <col min="3079" max="3079" width="47" customWidth="1"/>
    <col min="3080" max="3080" width="9.140625" hidden="1" customWidth="1"/>
    <col min="3081" max="3081" width="15.85546875" customWidth="1"/>
    <col min="3082" max="3082" width="31.7109375" customWidth="1"/>
    <col min="3327" max="3327" width="8.28515625" customWidth="1"/>
    <col min="3328" max="3328" width="46.140625" customWidth="1"/>
    <col min="3329" max="3329" width="12.28515625" customWidth="1"/>
    <col min="3330" max="3330" width="16.7109375" customWidth="1"/>
    <col min="3331" max="3331" width="9.7109375" customWidth="1"/>
    <col min="3332" max="3332" width="9.140625" customWidth="1"/>
    <col min="3333" max="3333" width="9.28515625" customWidth="1"/>
    <col min="3334" max="3334" width="14.28515625" customWidth="1"/>
    <col min="3335" max="3335" width="47" customWidth="1"/>
    <col min="3336" max="3336" width="9.140625" hidden="1" customWidth="1"/>
    <col min="3337" max="3337" width="15.85546875" customWidth="1"/>
    <col min="3338" max="3338" width="31.7109375" customWidth="1"/>
    <col min="3583" max="3583" width="8.28515625" customWidth="1"/>
    <col min="3584" max="3584" width="46.140625" customWidth="1"/>
    <col min="3585" max="3585" width="12.28515625" customWidth="1"/>
    <col min="3586" max="3586" width="16.7109375" customWidth="1"/>
    <col min="3587" max="3587" width="9.7109375" customWidth="1"/>
    <col min="3588" max="3588" width="9.140625" customWidth="1"/>
    <col min="3589" max="3589" width="9.28515625" customWidth="1"/>
    <col min="3590" max="3590" width="14.28515625" customWidth="1"/>
    <col min="3591" max="3591" width="47" customWidth="1"/>
    <col min="3592" max="3592" width="9.140625" hidden="1" customWidth="1"/>
    <col min="3593" max="3593" width="15.85546875" customWidth="1"/>
    <col min="3594" max="3594" width="31.7109375" customWidth="1"/>
    <col min="3839" max="3839" width="8.28515625" customWidth="1"/>
    <col min="3840" max="3840" width="46.140625" customWidth="1"/>
    <col min="3841" max="3841" width="12.28515625" customWidth="1"/>
    <col min="3842" max="3842" width="16.7109375" customWidth="1"/>
    <col min="3843" max="3843" width="9.7109375" customWidth="1"/>
    <col min="3844" max="3844" width="9.140625" customWidth="1"/>
    <col min="3845" max="3845" width="9.28515625" customWidth="1"/>
    <col min="3846" max="3846" width="14.28515625" customWidth="1"/>
    <col min="3847" max="3847" width="47" customWidth="1"/>
    <col min="3848" max="3848" width="9.140625" hidden="1" customWidth="1"/>
    <col min="3849" max="3849" width="15.85546875" customWidth="1"/>
    <col min="3850" max="3850" width="31.7109375" customWidth="1"/>
    <col min="4095" max="4095" width="8.28515625" customWidth="1"/>
    <col min="4096" max="4096" width="46.140625" customWidth="1"/>
    <col min="4097" max="4097" width="12.28515625" customWidth="1"/>
    <col min="4098" max="4098" width="16.7109375" customWidth="1"/>
    <col min="4099" max="4099" width="9.7109375" customWidth="1"/>
    <col min="4100" max="4100" width="9.140625" customWidth="1"/>
    <col min="4101" max="4101" width="9.28515625" customWidth="1"/>
    <col min="4102" max="4102" width="14.28515625" customWidth="1"/>
    <col min="4103" max="4103" width="47" customWidth="1"/>
    <col min="4104" max="4104" width="9.140625" hidden="1" customWidth="1"/>
    <col min="4105" max="4105" width="15.85546875" customWidth="1"/>
    <col min="4106" max="4106" width="31.7109375" customWidth="1"/>
    <col min="4351" max="4351" width="8.28515625" customWidth="1"/>
    <col min="4352" max="4352" width="46.140625" customWidth="1"/>
    <col min="4353" max="4353" width="12.28515625" customWidth="1"/>
    <col min="4354" max="4354" width="16.7109375" customWidth="1"/>
    <col min="4355" max="4355" width="9.7109375" customWidth="1"/>
    <col min="4356" max="4356" width="9.140625" customWidth="1"/>
    <col min="4357" max="4357" width="9.28515625" customWidth="1"/>
    <col min="4358" max="4358" width="14.28515625" customWidth="1"/>
    <col min="4359" max="4359" width="47" customWidth="1"/>
    <col min="4360" max="4360" width="9.140625" hidden="1" customWidth="1"/>
    <col min="4361" max="4361" width="15.85546875" customWidth="1"/>
    <col min="4362" max="4362" width="31.7109375" customWidth="1"/>
    <col min="4607" max="4607" width="8.28515625" customWidth="1"/>
    <col min="4608" max="4608" width="46.140625" customWidth="1"/>
    <col min="4609" max="4609" width="12.28515625" customWidth="1"/>
    <col min="4610" max="4610" width="16.7109375" customWidth="1"/>
    <col min="4611" max="4611" width="9.7109375" customWidth="1"/>
    <col min="4612" max="4612" width="9.140625" customWidth="1"/>
    <col min="4613" max="4613" width="9.28515625" customWidth="1"/>
    <col min="4614" max="4614" width="14.28515625" customWidth="1"/>
    <col min="4615" max="4615" width="47" customWidth="1"/>
    <col min="4616" max="4616" width="9.140625" hidden="1" customWidth="1"/>
    <col min="4617" max="4617" width="15.85546875" customWidth="1"/>
    <col min="4618" max="4618" width="31.7109375" customWidth="1"/>
    <col min="4863" max="4863" width="8.28515625" customWidth="1"/>
    <col min="4864" max="4864" width="46.140625" customWidth="1"/>
    <col min="4865" max="4865" width="12.28515625" customWidth="1"/>
    <col min="4866" max="4866" width="16.7109375" customWidth="1"/>
    <col min="4867" max="4867" width="9.7109375" customWidth="1"/>
    <col min="4868" max="4868" width="9.140625" customWidth="1"/>
    <col min="4869" max="4869" width="9.28515625" customWidth="1"/>
    <col min="4870" max="4870" width="14.28515625" customWidth="1"/>
    <col min="4871" max="4871" width="47" customWidth="1"/>
    <col min="4872" max="4872" width="9.140625" hidden="1" customWidth="1"/>
    <col min="4873" max="4873" width="15.85546875" customWidth="1"/>
    <col min="4874" max="4874" width="31.7109375" customWidth="1"/>
    <col min="5119" max="5119" width="8.28515625" customWidth="1"/>
    <col min="5120" max="5120" width="46.140625" customWidth="1"/>
    <col min="5121" max="5121" width="12.28515625" customWidth="1"/>
    <col min="5122" max="5122" width="16.7109375" customWidth="1"/>
    <col min="5123" max="5123" width="9.7109375" customWidth="1"/>
    <col min="5124" max="5124" width="9.140625" customWidth="1"/>
    <col min="5125" max="5125" width="9.28515625" customWidth="1"/>
    <col min="5126" max="5126" width="14.28515625" customWidth="1"/>
    <col min="5127" max="5127" width="47" customWidth="1"/>
    <col min="5128" max="5128" width="9.140625" hidden="1" customWidth="1"/>
    <col min="5129" max="5129" width="15.85546875" customWidth="1"/>
    <col min="5130" max="5130" width="31.7109375" customWidth="1"/>
    <col min="5375" max="5375" width="8.28515625" customWidth="1"/>
    <col min="5376" max="5376" width="46.140625" customWidth="1"/>
    <col min="5377" max="5377" width="12.28515625" customWidth="1"/>
    <col min="5378" max="5378" width="16.7109375" customWidth="1"/>
    <col min="5379" max="5379" width="9.7109375" customWidth="1"/>
    <col min="5380" max="5380" width="9.140625" customWidth="1"/>
    <col min="5381" max="5381" width="9.28515625" customWidth="1"/>
    <col min="5382" max="5382" width="14.28515625" customWidth="1"/>
    <col min="5383" max="5383" width="47" customWidth="1"/>
    <col min="5384" max="5384" width="9.140625" hidden="1" customWidth="1"/>
    <col min="5385" max="5385" width="15.85546875" customWidth="1"/>
    <col min="5386" max="5386" width="31.7109375" customWidth="1"/>
    <col min="5631" max="5631" width="8.28515625" customWidth="1"/>
    <col min="5632" max="5632" width="46.140625" customWidth="1"/>
    <col min="5633" max="5633" width="12.28515625" customWidth="1"/>
    <col min="5634" max="5634" width="16.7109375" customWidth="1"/>
    <col min="5635" max="5635" width="9.7109375" customWidth="1"/>
    <col min="5636" max="5636" width="9.140625" customWidth="1"/>
    <col min="5637" max="5637" width="9.28515625" customWidth="1"/>
    <col min="5638" max="5638" width="14.28515625" customWidth="1"/>
    <col min="5639" max="5639" width="47" customWidth="1"/>
    <col min="5640" max="5640" width="9.140625" hidden="1" customWidth="1"/>
    <col min="5641" max="5641" width="15.85546875" customWidth="1"/>
    <col min="5642" max="5642" width="31.7109375" customWidth="1"/>
    <col min="5887" max="5887" width="8.28515625" customWidth="1"/>
    <col min="5888" max="5888" width="46.140625" customWidth="1"/>
    <col min="5889" max="5889" width="12.28515625" customWidth="1"/>
    <col min="5890" max="5890" width="16.7109375" customWidth="1"/>
    <col min="5891" max="5891" width="9.7109375" customWidth="1"/>
    <col min="5892" max="5892" width="9.140625" customWidth="1"/>
    <col min="5893" max="5893" width="9.28515625" customWidth="1"/>
    <col min="5894" max="5894" width="14.28515625" customWidth="1"/>
    <col min="5895" max="5895" width="47" customWidth="1"/>
    <col min="5896" max="5896" width="9.140625" hidden="1" customWidth="1"/>
    <col min="5897" max="5897" width="15.85546875" customWidth="1"/>
    <col min="5898" max="5898" width="31.7109375" customWidth="1"/>
    <col min="6143" max="6143" width="8.28515625" customWidth="1"/>
    <col min="6144" max="6144" width="46.140625" customWidth="1"/>
    <col min="6145" max="6145" width="12.28515625" customWidth="1"/>
    <col min="6146" max="6146" width="16.7109375" customWidth="1"/>
    <col min="6147" max="6147" width="9.7109375" customWidth="1"/>
    <col min="6148" max="6148" width="9.140625" customWidth="1"/>
    <col min="6149" max="6149" width="9.28515625" customWidth="1"/>
    <col min="6150" max="6150" width="14.28515625" customWidth="1"/>
    <col min="6151" max="6151" width="47" customWidth="1"/>
    <col min="6152" max="6152" width="9.140625" hidden="1" customWidth="1"/>
    <col min="6153" max="6153" width="15.85546875" customWidth="1"/>
    <col min="6154" max="6154" width="31.7109375" customWidth="1"/>
    <col min="6399" max="6399" width="8.28515625" customWidth="1"/>
    <col min="6400" max="6400" width="46.140625" customWidth="1"/>
    <col min="6401" max="6401" width="12.28515625" customWidth="1"/>
    <col min="6402" max="6402" width="16.7109375" customWidth="1"/>
    <col min="6403" max="6403" width="9.7109375" customWidth="1"/>
    <col min="6404" max="6404" width="9.140625" customWidth="1"/>
    <col min="6405" max="6405" width="9.28515625" customWidth="1"/>
    <col min="6406" max="6406" width="14.28515625" customWidth="1"/>
    <col min="6407" max="6407" width="47" customWidth="1"/>
    <col min="6408" max="6408" width="9.140625" hidden="1" customWidth="1"/>
    <col min="6409" max="6409" width="15.85546875" customWidth="1"/>
    <col min="6410" max="6410" width="31.7109375" customWidth="1"/>
    <col min="6655" max="6655" width="8.28515625" customWidth="1"/>
    <col min="6656" max="6656" width="46.140625" customWidth="1"/>
    <col min="6657" max="6657" width="12.28515625" customWidth="1"/>
    <col min="6658" max="6658" width="16.7109375" customWidth="1"/>
    <col min="6659" max="6659" width="9.7109375" customWidth="1"/>
    <col min="6660" max="6660" width="9.140625" customWidth="1"/>
    <col min="6661" max="6661" width="9.28515625" customWidth="1"/>
    <col min="6662" max="6662" width="14.28515625" customWidth="1"/>
    <col min="6663" max="6663" width="47" customWidth="1"/>
    <col min="6664" max="6664" width="9.140625" hidden="1" customWidth="1"/>
    <col min="6665" max="6665" width="15.85546875" customWidth="1"/>
    <col min="6666" max="6666" width="31.7109375" customWidth="1"/>
    <col min="6911" max="6911" width="8.28515625" customWidth="1"/>
    <col min="6912" max="6912" width="46.140625" customWidth="1"/>
    <col min="6913" max="6913" width="12.28515625" customWidth="1"/>
    <col min="6914" max="6914" width="16.7109375" customWidth="1"/>
    <col min="6915" max="6915" width="9.7109375" customWidth="1"/>
    <col min="6916" max="6916" width="9.140625" customWidth="1"/>
    <col min="6917" max="6917" width="9.28515625" customWidth="1"/>
    <col min="6918" max="6918" width="14.28515625" customWidth="1"/>
    <col min="6919" max="6919" width="47" customWidth="1"/>
    <col min="6920" max="6920" width="9.140625" hidden="1" customWidth="1"/>
    <col min="6921" max="6921" width="15.85546875" customWidth="1"/>
    <col min="6922" max="6922" width="31.7109375" customWidth="1"/>
    <col min="7167" max="7167" width="8.28515625" customWidth="1"/>
    <col min="7168" max="7168" width="46.140625" customWidth="1"/>
    <col min="7169" max="7169" width="12.28515625" customWidth="1"/>
    <col min="7170" max="7170" width="16.7109375" customWidth="1"/>
    <col min="7171" max="7171" width="9.7109375" customWidth="1"/>
    <col min="7172" max="7172" width="9.140625" customWidth="1"/>
    <col min="7173" max="7173" width="9.28515625" customWidth="1"/>
    <col min="7174" max="7174" width="14.28515625" customWidth="1"/>
    <col min="7175" max="7175" width="47" customWidth="1"/>
    <col min="7176" max="7176" width="9.140625" hidden="1" customWidth="1"/>
    <col min="7177" max="7177" width="15.85546875" customWidth="1"/>
    <col min="7178" max="7178" width="31.7109375" customWidth="1"/>
    <col min="7423" max="7423" width="8.28515625" customWidth="1"/>
    <col min="7424" max="7424" width="46.140625" customWidth="1"/>
    <col min="7425" max="7425" width="12.28515625" customWidth="1"/>
    <col min="7426" max="7426" width="16.7109375" customWidth="1"/>
    <col min="7427" max="7427" width="9.7109375" customWidth="1"/>
    <col min="7428" max="7428" width="9.140625" customWidth="1"/>
    <col min="7429" max="7429" width="9.28515625" customWidth="1"/>
    <col min="7430" max="7430" width="14.28515625" customWidth="1"/>
    <col min="7431" max="7431" width="47" customWidth="1"/>
    <col min="7432" max="7432" width="9.140625" hidden="1" customWidth="1"/>
    <col min="7433" max="7433" width="15.85546875" customWidth="1"/>
    <col min="7434" max="7434" width="31.7109375" customWidth="1"/>
    <col min="7679" max="7679" width="8.28515625" customWidth="1"/>
    <col min="7680" max="7680" width="46.140625" customWidth="1"/>
    <col min="7681" max="7681" width="12.28515625" customWidth="1"/>
    <col min="7682" max="7682" width="16.7109375" customWidth="1"/>
    <col min="7683" max="7683" width="9.7109375" customWidth="1"/>
    <col min="7684" max="7684" width="9.140625" customWidth="1"/>
    <col min="7685" max="7685" width="9.28515625" customWidth="1"/>
    <col min="7686" max="7686" width="14.28515625" customWidth="1"/>
    <col min="7687" max="7687" width="47" customWidth="1"/>
    <col min="7688" max="7688" width="9.140625" hidden="1" customWidth="1"/>
    <col min="7689" max="7689" width="15.85546875" customWidth="1"/>
    <col min="7690" max="7690" width="31.7109375" customWidth="1"/>
    <col min="7935" max="7935" width="8.28515625" customWidth="1"/>
    <col min="7936" max="7936" width="46.140625" customWidth="1"/>
    <col min="7937" max="7937" width="12.28515625" customWidth="1"/>
    <col min="7938" max="7938" width="16.7109375" customWidth="1"/>
    <col min="7939" max="7939" width="9.7109375" customWidth="1"/>
    <col min="7940" max="7940" width="9.140625" customWidth="1"/>
    <col min="7941" max="7941" width="9.28515625" customWidth="1"/>
    <col min="7942" max="7942" width="14.28515625" customWidth="1"/>
    <col min="7943" max="7943" width="47" customWidth="1"/>
    <col min="7944" max="7944" width="9.140625" hidden="1" customWidth="1"/>
    <col min="7945" max="7945" width="15.85546875" customWidth="1"/>
    <col min="7946" max="7946" width="31.7109375" customWidth="1"/>
    <col min="8191" max="8191" width="8.28515625" customWidth="1"/>
    <col min="8192" max="8192" width="46.140625" customWidth="1"/>
    <col min="8193" max="8193" width="12.28515625" customWidth="1"/>
    <col min="8194" max="8194" width="16.7109375" customWidth="1"/>
    <col min="8195" max="8195" width="9.7109375" customWidth="1"/>
    <col min="8196" max="8196" width="9.140625" customWidth="1"/>
    <col min="8197" max="8197" width="9.28515625" customWidth="1"/>
    <col min="8198" max="8198" width="14.28515625" customWidth="1"/>
    <col min="8199" max="8199" width="47" customWidth="1"/>
    <col min="8200" max="8200" width="9.140625" hidden="1" customWidth="1"/>
    <col min="8201" max="8201" width="15.85546875" customWidth="1"/>
    <col min="8202" max="8202" width="31.7109375" customWidth="1"/>
    <col min="8447" max="8447" width="8.28515625" customWidth="1"/>
    <col min="8448" max="8448" width="46.140625" customWidth="1"/>
    <col min="8449" max="8449" width="12.28515625" customWidth="1"/>
    <col min="8450" max="8450" width="16.7109375" customWidth="1"/>
    <col min="8451" max="8451" width="9.7109375" customWidth="1"/>
    <col min="8452" max="8452" width="9.140625" customWidth="1"/>
    <col min="8453" max="8453" width="9.28515625" customWidth="1"/>
    <col min="8454" max="8454" width="14.28515625" customWidth="1"/>
    <col min="8455" max="8455" width="47" customWidth="1"/>
    <col min="8456" max="8456" width="9.140625" hidden="1" customWidth="1"/>
    <col min="8457" max="8457" width="15.85546875" customWidth="1"/>
    <col min="8458" max="8458" width="31.7109375" customWidth="1"/>
    <col min="8703" max="8703" width="8.28515625" customWidth="1"/>
    <col min="8704" max="8704" width="46.140625" customWidth="1"/>
    <col min="8705" max="8705" width="12.28515625" customWidth="1"/>
    <col min="8706" max="8706" width="16.7109375" customWidth="1"/>
    <col min="8707" max="8707" width="9.7109375" customWidth="1"/>
    <col min="8708" max="8708" width="9.140625" customWidth="1"/>
    <col min="8709" max="8709" width="9.28515625" customWidth="1"/>
    <col min="8710" max="8710" width="14.28515625" customWidth="1"/>
    <col min="8711" max="8711" width="47" customWidth="1"/>
    <col min="8712" max="8712" width="9.140625" hidden="1" customWidth="1"/>
    <col min="8713" max="8713" width="15.85546875" customWidth="1"/>
    <col min="8714" max="8714" width="31.7109375" customWidth="1"/>
    <col min="8959" max="8959" width="8.28515625" customWidth="1"/>
    <col min="8960" max="8960" width="46.140625" customWidth="1"/>
    <col min="8961" max="8961" width="12.28515625" customWidth="1"/>
    <col min="8962" max="8962" width="16.7109375" customWidth="1"/>
    <col min="8963" max="8963" width="9.7109375" customWidth="1"/>
    <col min="8964" max="8964" width="9.140625" customWidth="1"/>
    <col min="8965" max="8965" width="9.28515625" customWidth="1"/>
    <col min="8966" max="8966" width="14.28515625" customWidth="1"/>
    <col min="8967" max="8967" width="47" customWidth="1"/>
    <col min="8968" max="8968" width="9.140625" hidden="1" customWidth="1"/>
    <col min="8969" max="8969" width="15.85546875" customWidth="1"/>
    <col min="8970" max="8970" width="31.7109375" customWidth="1"/>
    <col min="9215" max="9215" width="8.28515625" customWidth="1"/>
    <col min="9216" max="9216" width="46.140625" customWidth="1"/>
    <col min="9217" max="9217" width="12.28515625" customWidth="1"/>
    <col min="9218" max="9218" width="16.7109375" customWidth="1"/>
    <col min="9219" max="9219" width="9.7109375" customWidth="1"/>
    <col min="9220" max="9220" width="9.140625" customWidth="1"/>
    <col min="9221" max="9221" width="9.28515625" customWidth="1"/>
    <col min="9222" max="9222" width="14.28515625" customWidth="1"/>
    <col min="9223" max="9223" width="47" customWidth="1"/>
    <col min="9224" max="9224" width="9.140625" hidden="1" customWidth="1"/>
    <col min="9225" max="9225" width="15.85546875" customWidth="1"/>
    <col min="9226" max="9226" width="31.7109375" customWidth="1"/>
    <col min="9471" max="9471" width="8.28515625" customWidth="1"/>
    <col min="9472" max="9472" width="46.140625" customWidth="1"/>
    <col min="9473" max="9473" width="12.28515625" customWidth="1"/>
    <col min="9474" max="9474" width="16.7109375" customWidth="1"/>
    <col min="9475" max="9475" width="9.7109375" customWidth="1"/>
    <col min="9476" max="9476" width="9.140625" customWidth="1"/>
    <col min="9477" max="9477" width="9.28515625" customWidth="1"/>
    <col min="9478" max="9478" width="14.28515625" customWidth="1"/>
    <col min="9479" max="9479" width="47" customWidth="1"/>
    <col min="9480" max="9480" width="9.140625" hidden="1" customWidth="1"/>
    <col min="9481" max="9481" width="15.85546875" customWidth="1"/>
    <col min="9482" max="9482" width="31.7109375" customWidth="1"/>
    <col min="9727" max="9727" width="8.28515625" customWidth="1"/>
    <col min="9728" max="9728" width="46.140625" customWidth="1"/>
    <col min="9729" max="9729" width="12.28515625" customWidth="1"/>
    <col min="9730" max="9730" width="16.7109375" customWidth="1"/>
    <col min="9731" max="9731" width="9.7109375" customWidth="1"/>
    <col min="9732" max="9732" width="9.140625" customWidth="1"/>
    <col min="9733" max="9733" width="9.28515625" customWidth="1"/>
    <col min="9734" max="9734" width="14.28515625" customWidth="1"/>
    <col min="9735" max="9735" width="47" customWidth="1"/>
    <col min="9736" max="9736" width="9.140625" hidden="1" customWidth="1"/>
    <col min="9737" max="9737" width="15.85546875" customWidth="1"/>
    <col min="9738" max="9738" width="31.7109375" customWidth="1"/>
    <col min="9983" max="9983" width="8.28515625" customWidth="1"/>
    <col min="9984" max="9984" width="46.140625" customWidth="1"/>
    <col min="9985" max="9985" width="12.28515625" customWidth="1"/>
    <col min="9986" max="9986" width="16.7109375" customWidth="1"/>
    <col min="9987" max="9987" width="9.7109375" customWidth="1"/>
    <col min="9988" max="9988" width="9.140625" customWidth="1"/>
    <col min="9989" max="9989" width="9.28515625" customWidth="1"/>
    <col min="9990" max="9990" width="14.28515625" customWidth="1"/>
    <col min="9991" max="9991" width="47" customWidth="1"/>
    <col min="9992" max="9992" width="9.140625" hidden="1" customWidth="1"/>
    <col min="9993" max="9993" width="15.85546875" customWidth="1"/>
    <col min="9994" max="9994" width="31.7109375" customWidth="1"/>
    <col min="10239" max="10239" width="8.28515625" customWidth="1"/>
    <col min="10240" max="10240" width="46.140625" customWidth="1"/>
    <col min="10241" max="10241" width="12.28515625" customWidth="1"/>
    <col min="10242" max="10242" width="16.7109375" customWidth="1"/>
    <col min="10243" max="10243" width="9.7109375" customWidth="1"/>
    <col min="10244" max="10244" width="9.140625" customWidth="1"/>
    <col min="10245" max="10245" width="9.28515625" customWidth="1"/>
    <col min="10246" max="10246" width="14.28515625" customWidth="1"/>
    <col min="10247" max="10247" width="47" customWidth="1"/>
    <col min="10248" max="10248" width="9.140625" hidden="1" customWidth="1"/>
    <col min="10249" max="10249" width="15.85546875" customWidth="1"/>
    <col min="10250" max="10250" width="31.7109375" customWidth="1"/>
    <col min="10495" max="10495" width="8.28515625" customWidth="1"/>
    <col min="10496" max="10496" width="46.140625" customWidth="1"/>
    <col min="10497" max="10497" width="12.28515625" customWidth="1"/>
    <col min="10498" max="10498" width="16.7109375" customWidth="1"/>
    <col min="10499" max="10499" width="9.7109375" customWidth="1"/>
    <col min="10500" max="10500" width="9.140625" customWidth="1"/>
    <col min="10501" max="10501" width="9.28515625" customWidth="1"/>
    <col min="10502" max="10502" width="14.28515625" customWidth="1"/>
    <col min="10503" max="10503" width="47" customWidth="1"/>
    <col min="10504" max="10504" width="9.140625" hidden="1" customWidth="1"/>
    <col min="10505" max="10505" width="15.85546875" customWidth="1"/>
    <col min="10506" max="10506" width="31.7109375" customWidth="1"/>
    <col min="10751" max="10751" width="8.28515625" customWidth="1"/>
    <col min="10752" max="10752" width="46.140625" customWidth="1"/>
    <col min="10753" max="10753" width="12.28515625" customWidth="1"/>
    <col min="10754" max="10754" width="16.7109375" customWidth="1"/>
    <col min="10755" max="10755" width="9.7109375" customWidth="1"/>
    <col min="10756" max="10756" width="9.140625" customWidth="1"/>
    <col min="10757" max="10757" width="9.28515625" customWidth="1"/>
    <col min="10758" max="10758" width="14.28515625" customWidth="1"/>
    <col min="10759" max="10759" width="47" customWidth="1"/>
    <col min="10760" max="10760" width="9.140625" hidden="1" customWidth="1"/>
    <col min="10761" max="10761" width="15.85546875" customWidth="1"/>
    <col min="10762" max="10762" width="31.7109375" customWidth="1"/>
    <col min="11007" max="11007" width="8.28515625" customWidth="1"/>
    <col min="11008" max="11008" width="46.140625" customWidth="1"/>
    <col min="11009" max="11009" width="12.28515625" customWidth="1"/>
    <col min="11010" max="11010" width="16.7109375" customWidth="1"/>
    <col min="11011" max="11011" width="9.7109375" customWidth="1"/>
    <col min="11012" max="11012" width="9.140625" customWidth="1"/>
    <col min="11013" max="11013" width="9.28515625" customWidth="1"/>
    <col min="11014" max="11014" width="14.28515625" customWidth="1"/>
    <col min="11015" max="11015" width="47" customWidth="1"/>
    <col min="11016" max="11016" width="9.140625" hidden="1" customWidth="1"/>
    <col min="11017" max="11017" width="15.85546875" customWidth="1"/>
    <col min="11018" max="11018" width="31.7109375" customWidth="1"/>
    <col min="11263" max="11263" width="8.28515625" customWidth="1"/>
    <col min="11264" max="11264" width="46.140625" customWidth="1"/>
    <col min="11265" max="11265" width="12.28515625" customWidth="1"/>
    <col min="11266" max="11266" width="16.7109375" customWidth="1"/>
    <col min="11267" max="11267" width="9.7109375" customWidth="1"/>
    <col min="11268" max="11268" width="9.140625" customWidth="1"/>
    <col min="11269" max="11269" width="9.28515625" customWidth="1"/>
    <col min="11270" max="11270" width="14.28515625" customWidth="1"/>
    <col min="11271" max="11271" width="47" customWidth="1"/>
    <col min="11272" max="11272" width="9.140625" hidden="1" customWidth="1"/>
    <col min="11273" max="11273" width="15.85546875" customWidth="1"/>
    <col min="11274" max="11274" width="31.7109375" customWidth="1"/>
    <col min="11519" max="11519" width="8.28515625" customWidth="1"/>
    <col min="11520" max="11520" width="46.140625" customWidth="1"/>
    <col min="11521" max="11521" width="12.28515625" customWidth="1"/>
    <col min="11522" max="11522" width="16.7109375" customWidth="1"/>
    <col min="11523" max="11523" width="9.7109375" customWidth="1"/>
    <col min="11524" max="11524" width="9.140625" customWidth="1"/>
    <col min="11525" max="11525" width="9.28515625" customWidth="1"/>
    <col min="11526" max="11526" width="14.28515625" customWidth="1"/>
    <col min="11527" max="11527" width="47" customWidth="1"/>
    <col min="11528" max="11528" width="9.140625" hidden="1" customWidth="1"/>
    <col min="11529" max="11529" width="15.85546875" customWidth="1"/>
    <col min="11530" max="11530" width="31.7109375" customWidth="1"/>
    <col min="11775" max="11775" width="8.28515625" customWidth="1"/>
    <col min="11776" max="11776" width="46.140625" customWidth="1"/>
    <col min="11777" max="11777" width="12.28515625" customWidth="1"/>
    <col min="11778" max="11778" width="16.7109375" customWidth="1"/>
    <col min="11779" max="11779" width="9.7109375" customWidth="1"/>
    <col min="11780" max="11780" width="9.140625" customWidth="1"/>
    <col min="11781" max="11781" width="9.28515625" customWidth="1"/>
    <col min="11782" max="11782" width="14.28515625" customWidth="1"/>
    <col min="11783" max="11783" width="47" customWidth="1"/>
    <col min="11784" max="11784" width="9.140625" hidden="1" customWidth="1"/>
    <col min="11785" max="11785" width="15.85546875" customWidth="1"/>
    <col min="11786" max="11786" width="31.7109375" customWidth="1"/>
    <col min="12031" max="12031" width="8.28515625" customWidth="1"/>
    <col min="12032" max="12032" width="46.140625" customWidth="1"/>
    <col min="12033" max="12033" width="12.28515625" customWidth="1"/>
    <col min="12034" max="12034" width="16.7109375" customWidth="1"/>
    <col min="12035" max="12035" width="9.7109375" customWidth="1"/>
    <col min="12036" max="12036" width="9.140625" customWidth="1"/>
    <col min="12037" max="12037" width="9.28515625" customWidth="1"/>
    <col min="12038" max="12038" width="14.28515625" customWidth="1"/>
    <col min="12039" max="12039" width="47" customWidth="1"/>
    <col min="12040" max="12040" width="9.140625" hidden="1" customWidth="1"/>
    <col min="12041" max="12041" width="15.85546875" customWidth="1"/>
    <col min="12042" max="12042" width="31.7109375" customWidth="1"/>
    <col min="12287" max="12287" width="8.28515625" customWidth="1"/>
    <col min="12288" max="12288" width="46.140625" customWidth="1"/>
    <col min="12289" max="12289" width="12.28515625" customWidth="1"/>
    <col min="12290" max="12290" width="16.7109375" customWidth="1"/>
    <col min="12291" max="12291" width="9.7109375" customWidth="1"/>
    <col min="12292" max="12292" width="9.140625" customWidth="1"/>
    <col min="12293" max="12293" width="9.28515625" customWidth="1"/>
    <col min="12294" max="12294" width="14.28515625" customWidth="1"/>
    <col min="12295" max="12295" width="47" customWidth="1"/>
    <col min="12296" max="12296" width="9.140625" hidden="1" customWidth="1"/>
    <col min="12297" max="12297" width="15.85546875" customWidth="1"/>
    <col min="12298" max="12298" width="31.7109375" customWidth="1"/>
    <col min="12543" max="12543" width="8.28515625" customWidth="1"/>
    <col min="12544" max="12544" width="46.140625" customWidth="1"/>
    <col min="12545" max="12545" width="12.28515625" customWidth="1"/>
    <col min="12546" max="12546" width="16.7109375" customWidth="1"/>
    <col min="12547" max="12547" width="9.7109375" customWidth="1"/>
    <col min="12548" max="12548" width="9.140625" customWidth="1"/>
    <col min="12549" max="12549" width="9.28515625" customWidth="1"/>
    <col min="12550" max="12550" width="14.28515625" customWidth="1"/>
    <col min="12551" max="12551" width="47" customWidth="1"/>
    <col min="12552" max="12552" width="9.140625" hidden="1" customWidth="1"/>
    <col min="12553" max="12553" width="15.85546875" customWidth="1"/>
    <col min="12554" max="12554" width="31.7109375" customWidth="1"/>
    <col min="12799" max="12799" width="8.28515625" customWidth="1"/>
    <col min="12800" max="12800" width="46.140625" customWidth="1"/>
    <col min="12801" max="12801" width="12.28515625" customWidth="1"/>
    <col min="12802" max="12802" width="16.7109375" customWidth="1"/>
    <col min="12803" max="12803" width="9.7109375" customWidth="1"/>
    <col min="12804" max="12804" width="9.140625" customWidth="1"/>
    <col min="12805" max="12805" width="9.28515625" customWidth="1"/>
    <col min="12806" max="12806" width="14.28515625" customWidth="1"/>
    <col min="12807" max="12807" width="47" customWidth="1"/>
    <col min="12808" max="12808" width="9.140625" hidden="1" customWidth="1"/>
    <col min="12809" max="12809" width="15.85546875" customWidth="1"/>
    <col min="12810" max="12810" width="31.7109375" customWidth="1"/>
    <col min="13055" max="13055" width="8.28515625" customWidth="1"/>
    <col min="13056" max="13056" width="46.140625" customWidth="1"/>
    <col min="13057" max="13057" width="12.28515625" customWidth="1"/>
    <col min="13058" max="13058" width="16.7109375" customWidth="1"/>
    <col min="13059" max="13059" width="9.7109375" customWidth="1"/>
    <col min="13060" max="13060" width="9.140625" customWidth="1"/>
    <col min="13061" max="13061" width="9.28515625" customWidth="1"/>
    <col min="13062" max="13062" width="14.28515625" customWidth="1"/>
    <col min="13063" max="13063" width="47" customWidth="1"/>
    <col min="13064" max="13064" width="9.140625" hidden="1" customWidth="1"/>
    <col min="13065" max="13065" width="15.85546875" customWidth="1"/>
    <col min="13066" max="13066" width="31.7109375" customWidth="1"/>
    <col min="13311" max="13311" width="8.28515625" customWidth="1"/>
    <col min="13312" max="13312" width="46.140625" customWidth="1"/>
    <col min="13313" max="13313" width="12.28515625" customWidth="1"/>
    <col min="13314" max="13314" width="16.7109375" customWidth="1"/>
    <col min="13315" max="13315" width="9.7109375" customWidth="1"/>
    <col min="13316" max="13316" width="9.140625" customWidth="1"/>
    <col min="13317" max="13317" width="9.28515625" customWidth="1"/>
    <col min="13318" max="13318" width="14.28515625" customWidth="1"/>
    <col min="13319" max="13319" width="47" customWidth="1"/>
    <col min="13320" max="13320" width="9.140625" hidden="1" customWidth="1"/>
    <col min="13321" max="13321" width="15.85546875" customWidth="1"/>
    <col min="13322" max="13322" width="31.7109375" customWidth="1"/>
    <col min="13567" max="13567" width="8.28515625" customWidth="1"/>
    <col min="13568" max="13568" width="46.140625" customWidth="1"/>
    <col min="13569" max="13569" width="12.28515625" customWidth="1"/>
    <col min="13570" max="13570" width="16.7109375" customWidth="1"/>
    <col min="13571" max="13571" width="9.7109375" customWidth="1"/>
    <col min="13572" max="13572" width="9.140625" customWidth="1"/>
    <col min="13573" max="13573" width="9.28515625" customWidth="1"/>
    <col min="13574" max="13574" width="14.28515625" customWidth="1"/>
    <col min="13575" max="13575" width="47" customWidth="1"/>
    <col min="13576" max="13576" width="9.140625" hidden="1" customWidth="1"/>
    <col min="13577" max="13577" width="15.85546875" customWidth="1"/>
    <col min="13578" max="13578" width="31.7109375" customWidth="1"/>
    <col min="13823" max="13823" width="8.28515625" customWidth="1"/>
    <col min="13824" max="13824" width="46.140625" customWidth="1"/>
    <col min="13825" max="13825" width="12.28515625" customWidth="1"/>
    <col min="13826" max="13826" width="16.7109375" customWidth="1"/>
    <col min="13827" max="13827" width="9.7109375" customWidth="1"/>
    <col min="13828" max="13828" width="9.140625" customWidth="1"/>
    <col min="13829" max="13829" width="9.28515625" customWidth="1"/>
    <col min="13830" max="13830" width="14.28515625" customWidth="1"/>
    <col min="13831" max="13831" width="47" customWidth="1"/>
    <col min="13832" max="13832" width="9.140625" hidden="1" customWidth="1"/>
    <col min="13833" max="13833" width="15.85546875" customWidth="1"/>
    <col min="13834" max="13834" width="31.7109375" customWidth="1"/>
    <col min="14079" max="14079" width="8.28515625" customWidth="1"/>
    <col min="14080" max="14080" width="46.140625" customWidth="1"/>
    <col min="14081" max="14081" width="12.28515625" customWidth="1"/>
    <col min="14082" max="14082" width="16.7109375" customWidth="1"/>
    <col min="14083" max="14083" width="9.7109375" customWidth="1"/>
    <col min="14084" max="14084" width="9.140625" customWidth="1"/>
    <col min="14085" max="14085" width="9.28515625" customWidth="1"/>
    <col min="14086" max="14086" width="14.28515625" customWidth="1"/>
    <col min="14087" max="14087" width="47" customWidth="1"/>
    <col min="14088" max="14088" width="9.140625" hidden="1" customWidth="1"/>
    <col min="14089" max="14089" width="15.85546875" customWidth="1"/>
    <col min="14090" max="14090" width="31.7109375" customWidth="1"/>
    <col min="14335" max="14335" width="8.28515625" customWidth="1"/>
    <col min="14336" max="14336" width="46.140625" customWidth="1"/>
    <col min="14337" max="14337" width="12.28515625" customWidth="1"/>
    <col min="14338" max="14338" width="16.7109375" customWidth="1"/>
    <col min="14339" max="14339" width="9.7109375" customWidth="1"/>
    <col min="14340" max="14340" width="9.140625" customWidth="1"/>
    <col min="14341" max="14341" width="9.28515625" customWidth="1"/>
    <col min="14342" max="14342" width="14.28515625" customWidth="1"/>
    <col min="14343" max="14343" width="47" customWidth="1"/>
    <col min="14344" max="14344" width="9.140625" hidden="1" customWidth="1"/>
    <col min="14345" max="14345" width="15.85546875" customWidth="1"/>
    <col min="14346" max="14346" width="31.7109375" customWidth="1"/>
    <col min="14591" max="14591" width="8.28515625" customWidth="1"/>
    <col min="14592" max="14592" width="46.140625" customWidth="1"/>
    <col min="14593" max="14593" width="12.28515625" customWidth="1"/>
    <col min="14594" max="14594" width="16.7109375" customWidth="1"/>
    <col min="14595" max="14595" width="9.7109375" customWidth="1"/>
    <col min="14596" max="14596" width="9.140625" customWidth="1"/>
    <col min="14597" max="14597" width="9.28515625" customWidth="1"/>
    <col min="14598" max="14598" width="14.28515625" customWidth="1"/>
    <col min="14599" max="14599" width="47" customWidth="1"/>
    <col min="14600" max="14600" width="9.140625" hidden="1" customWidth="1"/>
    <col min="14601" max="14601" width="15.85546875" customWidth="1"/>
    <col min="14602" max="14602" width="31.7109375" customWidth="1"/>
    <col min="14847" max="14847" width="8.28515625" customWidth="1"/>
    <col min="14848" max="14848" width="46.140625" customWidth="1"/>
    <col min="14849" max="14849" width="12.28515625" customWidth="1"/>
    <col min="14850" max="14850" width="16.7109375" customWidth="1"/>
    <col min="14851" max="14851" width="9.7109375" customWidth="1"/>
    <col min="14852" max="14852" width="9.140625" customWidth="1"/>
    <col min="14853" max="14853" width="9.28515625" customWidth="1"/>
    <col min="14854" max="14854" width="14.28515625" customWidth="1"/>
    <col min="14855" max="14855" width="47" customWidth="1"/>
    <col min="14856" max="14856" width="9.140625" hidden="1" customWidth="1"/>
    <col min="14857" max="14857" width="15.85546875" customWidth="1"/>
    <col min="14858" max="14858" width="31.7109375" customWidth="1"/>
    <col min="15103" max="15103" width="8.28515625" customWidth="1"/>
    <col min="15104" max="15104" width="46.140625" customWidth="1"/>
    <col min="15105" max="15105" width="12.28515625" customWidth="1"/>
    <col min="15106" max="15106" width="16.7109375" customWidth="1"/>
    <col min="15107" max="15107" width="9.7109375" customWidth="1"/>
    <col min="15108" max="15108" width="9.140625" customWidth="1"/>
    <col min="15109" max="15109" width="9.28515625" customWidth="1"/>
    <col min="15110" max="15110" width="14.28515625" customWidth="1"/>
    <col min="15111" max="15111" width="47" customWidth="1"/>
    <col min="15112" max="15112" width="9.140625" hidden="1" customWidth="1"/>
    <col min="15113" max="15113" width="15.85546875" customWidth="1"/>
    <col min="15114" max="15114" width="31.7109375" customWidth="1"/>
    <col min="15359" max="15359" width="8.28515625" customWidth="1"/>
    <col min="15360" max="15360" width="46.140625" customWidth="1"/>
    <col min="15361" max="15361" width="12.28515625" customWidth="1"/>
    <col min="15362" max="15362" width="16.7109375" customWidth="1"/>
    <col min="15363" max="15363" width="9.7109375" customWidth="1"/>
    <col min="15364" max="15364" width="9.140625" customWidth="1"/>
    <col min="15365" max="15365" width="9.28515625" customWidth="1"/>
    <col min="15366" max="15366" width="14.28515625" customWidth="1"/>
    <col min="15367" max="15367" width="47" customWidth="1"/>
    <col min="15368" max="15368" width="9.140625" hidden="1" customWidth="1"/>
    <col min="15369" max="15369" width="15.85546875" customWidth="1"/>
    <col min="15370" max="15370" width="31.7109375" customWidth="1"/>
    <col min="15615" max="15615" width="8.28515625" customWidth="1"/>
    <col min="15616" max="15616" width="46.140625" customWidth="1"/>
    <col min="15617" max="15617" width="12.28515625" customWidth="1"/>
    <col min="15618" max="15618" width="16.7109375" customWidth="1"/>
    <col min="15619" max="15619" width="9.7109375" customWidth="1"/>
    <col min="15620" max="15620" width="9.140625" customWidth="1"/>
    <col min="15621" max="15621" width="9.28515625" customWidth="1"/>
    <col min="15622" max="15622" width="14.28515625" customWidth="1"/>
    <col min="15623" max="15623" width="47" customWidth="1"/>
    <col min="15624" max="15624" width="9.140625" hidden="1" customWidth="1"/>
    <col min="15625" max="15625" width="15.85546875" customWidth="1"/>
    <col min="15626" max="15626" width="31.7109375" customWidth="1"/>
    <col min="15871" max="15871" width="8.28515625" customWidth="1"/>
    <col min="15872" max="15872" width="46.140625" customWidth="1"/>
    <col min="15873" max="15873" width="12.28515625" customWidth="1"/>
    <col min="15874" max="15874" width="16.7109375" customWidth="1"/>
    <col min="15875" max="15875" width="9.7109375" customWidth="1"/>
    <col min="15876" max="15876" width="9.140625" customWidth="1"/>
    <col min="15877" max="15877" width="9.28515625" customWidth="1"/>
    <col min="15878" max="15878" width="14.28515625" customWidth="1"/>
    <col min="15879" max="15879" width="47" customWidth="1"/>
    <col min="15880" max="15880" width="9.140625" hidden="1" customWidth="1"/>
    <col min="15881" max="15881" width="15.85546875" customWidth="1"/>
    <col min="15882" max="15882" width="31.7109375" customWidth="1"/>
    <col min="16127" max="16127" width="8.28515625" customWidth="1"/>
    <col min="16128" max="16128" width="46.140625" customWidth="1"/>
    <col min="16129" max="16129" width="12.28515625" customWidth="1"/>
    <col min="16130" max="16130" width="16.7109375" customWidth="1"/>
    <col min="16131" max="16131" width="9.7109375" customWidth="1"/>
    <col min="16132" max="16132" width="9.140625" customWidth="1"/>
    <col min="16133" max="16133" width="9.28515625" customWidth="1"/>
    <col min="16134" max="16134" width="14.28515625" customWidth="1"/>
    <col min="16135" max="16135" width="47" customWidth="1"/>
    <col min="16136" max="16136" width="9.140625" hidden="1" customWidth="1"/>
    <col min="16137" max="16137" width="15.85546875" customWidth="1"/>
    <col min="16138" max="16138" width="31.7109375" customWidth="1"/>
  </cols>
  <sheetData>
    <row r="1" spans="1:10" s="3" customFormat="1" ht="43.9" customHeight="1" x14ac:dyDescent="0.25">
      <c r="A1" s="52"/>
      <c r="B1" s="53"/>
      <c r="C1" s="53"/>
      <c r="D1" s="53"/>
      <c r="E1" s="53"/>
      <c r="F1" s="53"/>
      <c r="G1" s="53"/>
      <c r="H1" s="53"/>
      <c r="I1" s="54" t="s">
        <v>144</v>
      </c>
      <c r="J1" s="36"/>
    </row>
    <row r="2" spans="1:10" s="3" customFormat="1" ht="88.9" customHeight="1" x14ac:dyDescent="0.25">
      <c r="A2" s="52"/>
      <c r="B2" s="55"/>
      <c r="C2" s="55"/>
      <c r="D2" s="55"/>
      <c r="E2" s="55"/>
      <c r="F2" s="55"/>
      <c r="G2" s="55"/>
      <c r="H2" s="55"/>
      <c r="I2" s="27" t="s">
        <v>145</v>
      </c>
      <c r="J2" s="36"/>
    </row>
    <row r="3" spans="1:10" s="3" customFormat="1" x14ac:dyDescent="0.25">
      <c r="A3" s="339" t="s">
        <v>79</v>
      </c>
      <c r="B3" s="339"/>
      <c r="C3" s="339"/>
      <c r="D3" s="339"/>
      <c r="E3" s="339"/>
      <c r="F3" s="339"/>
      <c r="G3" s="339"/>
      <c r="H3" s="339"/>
      <c r="I3" s="339"/>
      <c r="J3" s="338" t="s">
        <v>432</v>
      </c>
    </row>
    <row r="4" spans="1:10" s="3" customFormat="1" ht="44.25" customHeight="1" x14ac:dyDescent="0.25">
      <c r="A4" s="340" t="s">
        <v>521</v>
      </c>
      <c r="B4" s="340"/>
      <c r="C4" s="340"/>
      <c r="D4" s="340"/>
      <c r="E4" s="340"/>
      <c r="F4" s="340"/>
      <c r="G4" s="340"/>
      <c r="H4" s="340"/>
      <c r="I4" s="340"/>
      <c r="J4" s="338"/>
    </row>
    <row r="5" spans="1:10" s="3" customFormat="1" x14ac:dyDescent="0.25">
      <c r="A5" s="341" t="s">
        <v>80</v>
      </c>
      <c r="B5" s="341"/>
      <c r="C5" s="341"/>
      <c r="D5" s="341"/>
      <c r="E5" s="341"/>
      <c r="F5" s="341"/>
      <c r="G5" s="341"/>
      <c r="H5" s="341"/>
      <c r="I5" s="341"/>
      <c r="J5" s="338"/>
    </row>
    <row r="6" spans="1:10" s="3" customFormat="1" x14ac:dyDescent="0.25">
      <c r="A6" s="342" t="s">
        <v>146</v>
      </c>
      <c r="B6" s="345" t="s">
        <v>147</v>
      </c>
      <c r="C6" s="348" t="s">
        <v>148</v>
      </c>
      <c r="D6" s="352" t="s">
        <v>149</v>
      </c>
      <c r="E6" s="353"/>
      <c r="F6" s="353"/>
      <c r="G6" s="354"/>
      <c r="H6" s="190"/>
      <c r="I6" s="236" t="s">
        <v>150</v>
      </c>
      <c r="J6" s="338"/>
    </row>
    <row r="7" spans="1:10" s="3" customFormat="1" x14ac:dyDescent="0.25">
      <c r="A7" s="343"/>
      <c r="B7" s="346"/>
      <c r="C7" s="348"/>
      <c r="D7" s="345" t="s">
        <v>151</v>
      </c>
      <c r="E7" s="349" t="s">
        <v>152</v>
      </c>
      <c r="F7" s="350"/>
      <c r="G7" s="351"/>
      <c r="H7" s="209" t="s">
        <v>153</v>
      </c>
      <c r="I7" s="236"/>
      <c r="J7" s="338"/>
    </row>
    <row r="8" spans="1:10" s="3" customFormat="1" ht="102" customHeight="1" x14ac:dyDescent="0.25">
      <c r="A8" s="344"/>
      <c r="B8" s="347"/>
      <c r="C8" s="348"/>
      <c r="D8" s="347"/>
      <c r="E8" s="187" t="s">
        <v>154</v>
      </c>
      <c r="F8" s="187" t="s">
        <v>155</v>
      </c>
      <c r="G8" s="187" t="s">
        <v>156</v>
      </c>
      <c r="H8" s="210"/>
      <c r="I8" s="236"/>
      <c r="J8" s="338"/>
    </row>
    <row r="9" spans="1:10" s="3" customFormat="1" ht="16.5" customHeight="1" x14ac:dyDescent="0.25">
      <c r="A9" s="56">
        <v>1</v>
      </c>
      <c r="B9" s="189">
        <v>2</v>
      </c>
      <c r="C9" s="189">
        <v>3</v>
      </c>
      <c r="D9" s="189">
        <v>4</v>
      </c>
      <c r="E9" s="28">
        <v>5</v>
      </c>
      <c r="F9" s="28">
        <v>6</v>
      </c>
      <c r="G9" s="28">
        <v>7</v>
      </c>
      <c r="H9" s="28">
        <v>8</v>
      </c>
      <c r="I9" s="28">
        <v>9</v>
      </c>
      <c r="J9" s="338"/>
    </row>
    <row r="10" spans="1:10" s="3" customFormat="1" ht="94.15" customHeight="1" x14ac:dyDescent="0.25">
      <c r="A10" s="57"/>
      <c r="B10" s="16" t="s">
        <v>157</v>
      </c>
      <c r="C10" s="49" t="s">
        <v>158</v>
      </c>
      <c r="D10" s="50">
        <v>57.5</v>
      </c>
      <c r="E10" s="50" t="s">
        <v>182</v>
      </c>
      <c r="F10" s="50" t="s">
        <v>182</v>
      </c>
      <c r="G10" s="50" t="s">
        <v>182</v>
      </c>
      <c r="H10" s="50" t="s">
        <v>182</v>
      </c>
      <c r="I10" s="22" t="s">
        <v>474</v>
      </c>
      <c r="J10" s="37" t="s">
        <v>430</v>
      </c>
    </row>
    <row r="11" spans="1:10" s="4" customFormat="1" ht="19.899999999999999" customHeight="1" x14ac:dyDescent="0.25">
      <c r="A11" s="49" t="s">
        <v>0</v>
      </c>
      <c r="B11" s="327" t="s">
        <v>9</v>
      </c>
      <c r="C11" s="328"/>
      <c r="D11" s="328"/>
      <c r="E11" s="328"/>
      <c r="F11" s="328"/>
      <c r="G11" s="328"/>
      <c r="H11" s="328"/>
      <c r="I11" s="329"/>
      <c r="J11" s="38"/>
    </row>
    <row r="12" spans="1:10" s="4" customFormat="1" ht="127.15" customHeight="1" x14ac:dyDescent="0.25">
      <c r="A12" s="49" t="s">
        <v>1</v>
      </c>
      <c r="B12" s="16" t="s">
        <v>159</v>
      </c>
      <c r="C12" s="49" t="s">
        <v>160</v>
      </c>
      <c r="D12" s="50">
        <v>505</v>
      </c>
      <c r="E12" s="50">
        <v>70</v>
      </c>
      <c r="F12" s="50">
        <v>277</v>
      </c>
      <c r="G12" s="50">
        <v>431</v>
      </c>
      <c r="H12" s="50">
        <v>431</v>
      </c>
      <c r="I12" s="22" t="s">
        <v>475</v>
      </c>
      <c r="J12" s="137" t="s">
        <v>431</v>
      </c>
    </row>
    <row r="13" spans="1:10" s="4" customFormat="1" ht="126" customHeight="1" x14ac:dyDescent="0.25">
      <c r="A13" s="49" t="s">
        <v>2</v>
      </c>
      <c r="B13" s="23" t="s">
        <v>162</v>
      </c>
      <c r="C13" s="49" t="s">
        <v>163</v>
      </c>
      <c r="D13" s="50">
        <v>71.77</v>
      </c>
      <c r="E13" s="50">
        <v>13.76</v>
      </c>
      <c r="F13" s="50">
        <v>40.71</v>
      </c>
      <c r="G13" s="50">
        <v>59.78</v>
      </c>
      <c r="H13" s="50">
        <v>59.78</v>
      </c>
      <c r="I13" s="22" t="s">
        <v>475</v>
      </c>
      <c r="J13" s="137" t="s">
        <v>431</v>
      </c>
    </row>
    <row r="14" spans="1:10" s="3" customFormat="1" ht="99" customHeight="1" x14ac:dyDescent="0.25">
      <c r="A14" s="57" t="s">
        <v>88</v>
      </c>
      <c r="B14" s="23" t="s">
        <v>164</v>
      </c>
      <c r="C14" s="49" t="s">
        <v>158</v>
      </c>
      <c r="D14" s="50">
        <v>91.3</v>
      </c>
      <c r="E14" s="50" t="s">
        <v>182</v>
      </c>
      <c r="F14" s="50" t="s">
        <v>182</v>
      </c>
      <c r="G14" s="50">
        <v>90.59</v>
      </c>
      <c r="H14" s="50">
        <v>90.59</v>
      </c>
      <c r="I14" s="22" t="s">
        <v>482</v>
      </c>
      <c r="J14" s="38" t="s">
        <v>431</v>
      </c>
    </row>
    <row r="15" spans="1:10" s="3" customFormat="1" ht="21" customHeight="1" x14ac:dyDescent="0.25">
      <c r="A15" s="57" t="s">
        <v>3</v>
      </c>
      <c r="B15" s="330" t="s">
        <v>165</v>
      </c>
      <c r="C15" s="331"/>
      <c r="D15" s="331"/>
      <c r="E15" s="331"/>
      <c r="F15" s="331"/>
      <c r="G15" s="331"/>
      <c r="H15" s="331"/>
      <c r="I15" s="332"/>
      <c r="J15" s="38"/>
    </row>
    <row r="16" spans="1:10" s="3" customFormat="1" ht="215.25" customHeight="1" x14ac:dyDescent="0.25">
      <c r="A16" s="57" t="s">
        <v>90</v>
      </c>
      <c r="B16" s="188" t="s">
        <v>167</v>
      </c>
      <c r="C16" s="49" t="s">
        <v>158</v>
      </c>
      <c r="D16" s="50">
        <v>100</v>
      </c>
      <c r="E16" s="50" t="s">
        <v>182</v>
      </c>
      <c r="F16" s="50" t="s">
        <v>182</v>
      </c>
      <c r="G16" s="50" t="s">
        <v>182</v>
      </c>
      <c r="H16" s="50" t="s">
        <v>182</v>
      </c>
      <c r="I16" s="24" t="s">
        <v>476</v>
      </c>
      <c r="J16" s="38" t="s">
        <v>433</v>
      </c>
    </row>
    <row r="17" spans="1:10" s="3" customFormat="1" ht="117.6" customHeight="1" thickBot="1" x14ac:dyDescent="0.3">
      <c r="A17" s="57" t="s">
        <v>94</v>
      </c>
      <c r="B17" s="198" t="s">
        <v>309</v>
      </c>
      <c r="C17" s="49" t="s">
        <v>198</v>
      </c>
      <c r="D17" s="50">
        <v>1</v>
      </c>
      <c r="E17" s="50" t="s">
        <v>182</v>
      </c>
      <c r="F17" s="50" t="s">
        <v>182</v>
      </c>
      <c r="G17" s="50">
        <v>6</v>
      </c>
      <c r="H17" s="50">
        <v>6</v>
      </c>
      <c r="I17" s="24" t="s">
        <v>477</v>
      </c>
      <c r="J17" s="37" t="s">
        <v>434</v>
      </c>
    </row>
    <row r="18" spans="1:10" s="3" customFormat="1" ht="117.6" customHeight="1" x14ac:dyDescent="0.25">
      <c r="A18" s="199" t="s">
        <v>295</v>
      </c>
      <c r="B18" s="200" t="s">
        <v>310</v>
      </c>
      <c r="C18" s="201" t="s">
        <v>198</v>
      </c>
      <c r="D18" s="202">
        <v>5</v>
      </c>
      <c r="E18" s="202" t="s">
        <v>182</v>
      </c>
      <c r="F18" s="50" t="s">
        <v>182</v>
      </c>
      <c r="G18" s="50">
        <v>7</v>
      </c>
      <c r="H18" s="50">
        <v>7</v>
      </c>
      <c r="I18" s="203" t="s">
        <v>477</v>
      </c>
      <c r="J18" s="37" t="s">
        <v>434</v>
      </c>
    </row>
    <row r="19" spans="1:10" s="3" customFormat="1" ht="117.6" customHeight="1" x14ac:dyDescent="0.25">
      <c r="A19" s="57" t="s">
        <v>308</v>
      </c>
      <c r="B19" s="204" t="s">
        <v>347</v>
      </c>
      <c r="C19" s="49" t="s">
        <v>198</v>
      </c>
      <c r="D19" s="50">
        <v>11</v>
      </c>
      <c r="E19" s="50" t="s">
        <v>182</v>
      </c>
      <c r="F19" s="50" t="s">
        <v>182</v>
      </c>
      <c r="G19" s="50">
        <v>11</v>
      </c>
      <c r="H19" s="50">
        <v>11</v>
      </c>
      <c r="I19" s="203" t="s">
        <v>477</v>
      </c>
      <c r="J19" s="37" t="s">
        <v>434</v>
      </c>
    </row>
    <row r="20" spans="1:10" s="3" customFormat="1" ht="36" customHeight="1" x14ac:dyDescent="0.25">
      <c r="A20" s="58" t="s">
        <v>4</v>
      </c>
      <c r="B20" s="333" t="s">
        <v>168</v>
      </c>
      <c r="C20" s="334"/>
      <c r="D20" s="334"/>
      <c r="E20" s="334"/>
      <c r="F20" s="331"/>
      <c r="G20" s="331"/>
      <c r="H20" s="331"/>
      <c r="I20" s="332"/>
      <c r="J20" s="38"/>
    </row>
    <row r="21" spans="1:10" s="3" customFormat="1" ht="146.25" customHeight="1" x14ac:dyDescent="0.25">
      <c r="A21" s="57" t="s">
        <v>5</v>
      </c>
      <c r="B21" s="16" t="s">
        <v>169</v>
      </c>
      <c r="C21" s="49" t="s">
        <v>158</v>
      </c>
      <c r="D21" s="50">
        <v>62.9</v>
      </c>
      <c r="E21" s="50" t="s">
        <v>182</v>
      </c>
      <c r="F21" s="50" t="s">
        <v>182</v>
      </c>
      <c r="G21" s="50" t="s">
        <v>182</v>
      </c>
      <c r="H21" s="50" t="s">
        <v>182</v>
      </c>
      <c r="I21" s="25" t="s">
        <v>469</v>
      </c>
      <c r="J21" s="37" t="s">
        <v>435</v>
      </c>
    </row>
    <row r="22" spans="1:10" s="3" customFormat="1" ht="409.6" hidden="1" customHeight="1" x14ac:dyDescent="0.25">
      <c r="A22" s="57" t="s">
        <v>6</v>
      </c>
      <c r="B22" s="16" t="s">
        <v>170</v>
      </c>
      <c r="C22" s="49" t="s">
        <v>158</v>
      </c>
      <c r="D22" s="50">
        <v>30</v>
      </c>
      <c r="E22" s="50"/>
      <c r="F22" s="50"/>
      <c r="G22" s="50"/>
      <c r="H22" s="50"/>
      <c r="I22" s="25" t="s">
        <v>469</v>
      </c>
      <c r="J22" s="37" t="s">
        <v>435</v>
      </c>
    </row>
    <row r="23" spans="1:10" s="3" customFormat="1" ht="120.75" customHeight="1" x14ac:dyDescent="0.25">
      <c r="A23" s="57" t="s">
        <v>7</v>
      </c>
      <c r="B23" s="16" t="s">
        <v>171</v>
      </c>
      <c r="C23" s="49" t="s">
        <v>158</v>
      </c>
      <c r="D23" s="50">
        <v>73</v>
      </c>
      <c r="E23" s="50" t="s">
        <v>182</v>
      </c>
      <c r="F23" s="50" t="s">
        <v>182</v>
      </c>
      <c r="G23" s="50" t="s">
        <v>182</v>
      </c>
      <c r="H23" s="50" t="s">
        <v>182</v>
      </c>
      <c r="I23" s="25" t="s">
        <v>469</v>
      </c>
      <c r="J23" s="37" t="s">
        <v>462</v>
      </c>
    </row>
    <row r="24" spans="1:10" s="3" customFormat="1" ht="63.6" customHeight="1" x14ac:dyDescent="0.25">
      <c r="A24" s="57" t="s">
        <v>8</v>
      </c>
      <c r="B24" s="16" t="s">
        <v>172</v>
      </c>
      <c r="C24" s="49" t="s">
        <v>158</v>
      </c>
      <c r="D24" s="50">
        <v>55.9</v>
      </c>
      <c r="E24" s="50" t="s">
        <v>182</v>
      </c>
      <c r="F24" s="50" t="s">
        <v>182</v>
      </c>
      <c r="G24" s="50" t="s">
        <v>182</v>
      </c>
      <c r="H24" s="50" t="s">
        <v>182</v>
      </c>
      <c r="I24" s="25" t="s">
        <v>469</v>
      </c>
      <c r="J24" s="37" t="s">
        <v>462</v>
      </c>
    </row>
    <row r="25" spans="1:10" s="3" customFormat="1" ht="56.45" customHeight="1" x14ac:dyDescent="0.25">
      <c r="A25" s="57" t="s">
        <v>10</v>
      </c>
      <c r="B25" s="16" t="s">
        <v>173</v>
      </c>
      <c r="C25" s="49" t="s">
        <v>158</v>
      </c>
      <c r="D25" s="50">
        <v>19.3</v>
      </c>
      <c r="E25" s="50" t="s">
        <v>182</v>
      </c>
      <c r="F25" s="50" t="s">
        <v>182</v>
      </c>
      <c r="G25" s="50" t="s">
        <v>182</v>
      </c>
      <c r="H25" s="50" t="s">
        <v>182</v>
      </c>
      <c r="I25" s="25" t="s">
        <v>469</v>
      </c>
      <c r="J25" s="37" t="s">
        <v>463</v>
      </c>
    </row>
    <row r="26" spans="1:10" s="3" customFormat="1" ht="59.25" customHeight="1" x14ac:dyDescent="0.25">
      <c r="A26" s="57" t="s">
        <v>11</v>
      </c>
      <c r="B26" s="16" t="s">
        <v>373</v>
      </c>
      <c r="C26" s="49" t="s">
        <v>374</v>
      </c>
      <c r="D26" s="50">
        <v>177.68</v>
      </c>
      <c r="E26" s="50" t="s">
        <v>182</v>
      </c>
      <c r="F26" s="50" t="s">
        <v>182</v>
      </c>
      <c r="G26" s="50" t="s">
        <v>182</v>
      </c>
      <c r="H26" s="50" t="s">
        <v>182</v>
      </c>
      <c r="I26" s="25" t="s">
        <v>469</v>
      </c>
      <c r="J26" s="37" t="s">
        <v>463</v>
      </c>
    </row>
    <row r="27" spans="1:10" s="3" customFormat="1" ht="59.25" customHeight="1" x14ac:dyDescent="0.25">
      <c r="A27" s="57" t="s">
        <v>12</v>
      </c>
      <c r="B27" s="16" t="s">
        <v>375</v>
      </c>
      <c r="C27" s="49" t="s">
        <v>158</v>
      </c>
      <c r="D27" s="50">
        <v>20.77</v>
      </c>
      <c r="E27" s="50" t="s">
        <v>182</v>
      </c>
      <c r="F27" s="50" t="s">
        <v>182</v>
      </c>
      <c r="G27" s="50" t="s">
        <v>182</v>
      </c>
      <c r="H27" s="50" t="s">
        <v>182</v>
      </c>
      <c r="I27" s="25" t="s">
        <v>469</v>
      </c>
      <c r="J27" s="37" t="s">
        <v>463</v>
      </c>
    </row>
    <row r="28" spans="1:10" s="3" customFormat="1" ht="59.25" customHeight="1" x14ac:dyDescent="0.25">
      <c r="A28" s="57" t="s">
        <v>13</v>
      </c>
      <c r="B28" s="16" t="s">
        <v>377</v>
      </c>
      <c r="C28" s="49" t="s">
        <v>158</v>
      </c>
      <c r="D28" s="50">
        <v>11.28</v>
      </c>
      <c r="E28" s="50" t="s">
        <v>182</v>
      </c>
      <c r="F28" s="50" t="s">
        <v>182</v>
      </c>
      <c r="G28" s="50" t="s">
        <v>182</v>
      </c>
      <c r="H28" s="50" t="s">
        <v>182</v>
      </c>
      <c r="I28" s="25" t="s">
        <v>469</v>
      </c>
      <c r="J28" s="37" t="s">
        <v>463</v>
      </c>
    </row>
    <row r="29" spans="1:10" s="3" customFormat="1" ht="128.25" customHeight="1" x14ac:dyDescent="0.25">
      <c r="A29" s="57" t="s">
        <v>175</v>
      </c>
      <c r="B29" s="16" t="s">
        <v>174</v>
      </c>
      <c r="C29" s="49" t="s">
        <v>376</v>
      </c>
      <c r="D29" s="50">
        <v>6.1</v>
      </c>
      <c r="E29" s="50" t="s">
        <v>182</v>
      </c>
      <c r="F29" s="50" t="s">
        <v>182</v>
      </c>
      <c r="G29" s="50" t="s">
        <v>182</v>
      </c>
      <c r="H29" s="50" t="s">
        <v>182</v>
      </c>
      <c r="I29" s="25" t="s">
        <v>469</v>
      </c>
      <c r="J29" s="37" t="s">
        <v>461</v>
      </c>
    </row>
    <row r="30" spans="1:10" s="3" customFormat="1" ht="124.5" customHeight="1" x14ac:dyDescent="0.25">
      <c r="A30" s="57" t="s">
        <v>242</v>
      </c>
      <c r="B30" s="16" t="s">
        <v>176</v>
      </c>
      <c r="C30" s="49" t="s">
        <v>158</v>
      </c>
      <c r="D30" s="50">
        <v>100</v>
      </c>
      <c r="E30" s="50">
        <v>100</v>
      </c>
      <c r="F30" s="50" t="s">
        <v>182</v>
      </c>
      <c r="G30" s="50" t="s">
        <v>182</v>
      </c>
      <c r="H30" s="50">
        <v>100</v>
      </c>
      <c r="I30" s="25" t="s">
        <v>469</v>
      </c>
      <c r="J30" s="37" t="s">
        <v>436</v>
      </c>
    </row>
    <row r="31" spans="1:10" s="3" customFormat="1" ht="124.5" customHeight="1" x14ac:dyDescent="0.25">
      <c r="A31" s="57" t="s">
        <v>378</v>
      </c>
      <c r="B31" s="16" t="s">
        <v>178</v>
      </c>
      <c r="C31" s="49" t="s">
        <v>158</v>
      </c>
      <c r="D31" s="50">
        <v>100</v>
      </c>
      <c r="E31" s="50">
        <v>100</v>
      </c>
      <c r="F31" s="50" t="s">
        <v>182</v>
      </c>
      <c r="G31" s="50" t="s">
        <v>182</v>
      </c>
      <c r="H31" s="50">
        <v>100</v>
      </c>
      <c r="I31" s="25" t="s">
        <v>469</v>
      </c>
      <c r="J31" s="37" t="s">
        <v>435</v>
      </c>
    </row>
    <row r="32" spans="1:10" s="3" customFormat="1" ht="42" customHeight="1" x14ac:dyDescent="0.25">
      <c r="A32" s="57" t="s">
        <v>379</v>
      </c>
      <c r="B32" s="16" t="s">
        <v>383</v>
      </c>
      <c r="C32" s="49" t="s">
        <v>158</v>
      </c>
      <c r="D32" s="50">
        <v>26.58</v>
      </c>
      <c r="E32" s="50" t="s">
        <v>182</v>
      </c>
      <c r="F32" s="50" t="s">
        <v>182</v>
      </c>
      <c r="G32" s="50" t="s">
        <v>182</v>
      </c>
      <c r="H32" s="50" t="s">
        <v>182</v>
      </c>
      <c r="I32" s="25" t="s">
        <v>469</v>
      </c>
      <c r="J32" s="37" t="s">
        <v>435</v>
      </c>
    </row>
    <row r="33" spans="1:10" s="3" customFormat="1" ht="63.75" customHeight="1" x14ac:dyDescent="0.25">
      <c r="A33" s="57" t="s">
        <v>380</v>
      </c>
      <c r="B33" s="16" t="s">
        <v>384</v>
      </c>
      <c r="C33" s="49" t="s">
        <v>158</v>
      </c>
      <c r="D33" s="50">
        <v>33.729999999999997</v>
      </c>
      <c r="E33" s="50" t="s">
        <v>182</v>
      </c>
      <c r="F33" s="50" t="s">
        <v>182</v>
      </c>
      <c r="G33" s="50" t="s">
        <v>182</v>
      </c>
      <c r="H33" s="50" t="s">
        <v>182</v>
      </c>
      <c r="I33" s="25" t="s">
        <v>469</v>
      </c>
      <c r="J33" s="37" t="s">
        <v>435</v>
      </c>
    </row>
    <row r="34" spans="1:10" s="3" customFormat="1" ht="117.75" customHeight="1" x14ac:dyDescent="0.25">
      <c r="A34" s="57" t="s">
        <v>381</v>
      </c>
      <c r="B34" s="16" t="s">
        <v>385</v>
      </c>
      <c r="C34" s="49" t="s">
        <v>158</v>
      </c>
      <c r="D34" s="50">
        <v>0.18</v>
      </c>
      <c r="E34" s="50" t="s">
        <v>182</v>
      </c>
      <c r="F34" s="50" t="s">
        <v>182</v>
      </c>
      <c r="G34" s="50" t="s">
        <v>182</v>
      </c>
      <c r="H34" s="50" t="s">
        <v>182</v>
      </c>
      <c r="I34" s="25" t="s">
        <v>469</v>
      </c>
      <c r="J34" s="37" t="s">
        <v>435</v>
      </c>
    </row>
    <row r="35" spans="1:10" s="3" customFormat="1" ht="73.5" customHeight="1" x14ac:dyDescent="0.25">
      <c r="A35" s="57" t="s">
        <v>382</v>
      </c>
      <c r="B35" s="16" t="s">
        <v>386</v>
      </c>
      <c r="C35" s="49" t="s">
        <v>158</v>
      </c>
      <c r="D35" s="50">
        <v>12.18</v>
      </c>
      <c r="E35" s="50" t="s">
        <v>182</v>
      </c>
      <c r="F35" s="50" t="s">
        <v>182</v>
      </c>
      <c r="G35" s="50" t="s">
        <v>182</v>
      </c>
      <c r="H35" s="50" t="s">
        <v>182</v>
      </c>
      <c r="I35" s="25" t="s">
        <v>469</v>
      </c>
      <c r="J35" s="37" t="s">
        <v>464</v>
      </c>
    </row>
    <row r="36" spans="1:10" s="3" customFormat="1" ht="39" hidden="1" customHeight="1" x14ac:dyDescent="0.25">
      <c r="A36" s="59" t="s">
        <v>108</v>
      </c>
      <c r="B36" s="330" t="s">
        <v>109</v>
      </c>
      <c r="C36" s="331"/>
      <c r="D36" s="331"/>
      <c r="E36" s="331"/>
      <c r="F36" s="331"/>
      <c r="G36" s="331"/>
      <c r="H36" s="331"/>
      <c r="I36" s="332"/>
      <c r="J36" s="37" t="s">
        <v>436</v>
      </c>
    </row>
    <row r="37" spans="1:10" s="3" customFormat="1" ht="96" hidden="1" customHeight="1" x14ac:dyDescent="0.25">
      <c r="A37" s="57" t="s">
        <v>180</v>
      </c>
      <c r="B37" s="16" t="s">
        <v>181</v>
      </c>
      <c r="C37" s="49" t="s">
        <v>158</v>
      </c>
      <c r="D37" s="50" t="s">
        <v>182</v>
      </c>
      <c r="E37" s="50" t="s">
        <v>182</v>
      </c>
      <c r="F37" s="50" t="s">
        <v>182</v>
      </c>
      <c r="G37" s="50" t="s">
        <v>182</v>
      </c>
      <c r="H37" s="50" t="s">
        <v>182</v>
      </c>
      <c r="I37" s="17" t="s">
        <v>183</v>
      </c>
      <c r="J37" s="37" t="s">
        <v>436</v>
      </c>
    </row>
    <row r="38" spans="1:10" s="3" customFormat="1" ht="111.6" hidden="1" customHeight="1" x14ac:dyDescent="0.25">
      <c r="A38" s="57" t="s">
        <v>184</v>
      </c>
      <c r="B38" s="16" t="s">
        <v>185</v>
      </c>
      <c r="C38" s="49" t="s">
        <v>158</v>
      </c>
      <c r="D38" s="50" t="s">
        <v>182</v>
      </c>
      <c r="E38" s="50" t="s">
        <v>182</v>
      </c>
      <c r="F38" s="50" t="s">
        <v>182</v>
      </c>
      <c r="G38" s="50" t="s">
        <v>182</v>
      </c>
      <c r="H38" s="50" t="s">
        <v>182</v>
      </c>
      <c r="I38" s="17" t="s">
        <v>183</v>
      </c>
      <c r="J38" s="37" t="s">
        <v>436</v>
      </c>
    </row>
    <row r="39" spans="1:10" s="3" customFormat="1" ht="95.45" hidden="1" customHeight="1" x14ac:dyDescent="0.25">
      <c r="A39" s="57" t="s">
        <v>186</v>
      </c>
      <c r="B39" s="16" t="s">
        <v>187</v>
      </c>
      <c r="C39" s="49" t="s">
        <v>158</v>
      </c>
      <c r="D39" s="50" t="s">
        <v>182</v>
      </c>
      <c r="E39" s="50" t="s">
        <v>182</v>
      </c>
      <c r="F39" s="50" t="s">
        <v>182</v>
      </c>
      <c r="G39" s="50" t="s">
        <v>182</v>
      </c>
      <c r="H39" s="50" t="s">
        <v>182</v>
      </c>
      <c r="I39" s="17" t="s">
        <v>183</v>
      </c>
      <c r="J39" s="37" t="s">
        <v>436</v>
      </c>
    </row>
    <row r="40" spans="1:10" s="3" customFormat="1" ht="134.44999999999999" hidden="1" customHeight="1" x14ac:dyDescent="0.25">
      <c r="A40" s="57" t="s">
        <v>188</v>
      </c>
      <c r="B40" s="16" t="s">
        <v>189</v>
      </c>
      <c r="C40" s="49" t="s">
        <v>158</v>
      </c>
      <c r="D40" s="50" t="s">
        <v>182</v>
      </c>
      <c r="E40" s="60" t="s">
        <v>182</v>
      </c>
      <c r="F40" s="60" t="s">
        <v>182</v>
      </c>
      <c r="G40" s="60" t="s">
        <v>182</v>
      </c>
      <c r="H40" s="60" t="s">
        <v>182</v>
      </c>
      <c r="I40" s="17" t="s">
        <v>183</v>
      </c>
      <c r="J40" s="37" t="s">
        <v>436</v>
      </c>
    </row>
    <row r="41" spans="1:10" s="3" customFormat="1" ht="76.150000000000006" hidden="1" customHeight="1" x14ac:dyDescent="0.25">
      <c r="A41" s="57" t="s">
        <v>190</v>
      </c>
      <c r="B41" s="16" t="s">
        <v>191</v>
      </c>
      <c r="C41" s="49" t="s">
        <v>158</v>
      </c>
      <c r="D41" s="50" t="s">
        <v>182</v>
      </c>
      <c r="E41" s="60" t="s">
        <v>182</v>
      </c>
      <c r="F41" s="60" t="s">
        <v>182</v>
      </c>
      <c r="G41" s="60" t="s">
        <v>182</v>
      </c>
      <c r="H41" s="60" t="s">
        <v>182</v>
      </c>
      <c r="I41" s="17" t="s">
        <v>192</v>
      </c>
      <c r="J41" s="37" t="s">
        <v>436</v>
      </c>
    </row>
    <row r="42" spans="1:10" s="3" customFormat="1" ht="99" hidden="1" customHeight="1" x14ac:dyDescent="0.25">
      <c r="A42" s="57" t="s">
        <v>193</v>
      </c>
      <c r="B42" s="16" t="s">
        <v>194</v>
      </c>
      <c r="C42" s="49" t="s">
        <v>158</v>
      </c>
      <c r="D42" s="50" t="s">
        <v>182</v>
      </c>
      <c r="E42" s="50" t="s">
        <v>182</v>
      </c>
      <c r="F42" s="50" t="s">
        <v>182</v>
      </c>
      <c r="G42" s="50" t="s">
        <v>182</v>
      </c>
      <c r="H42" s="50" t="s">
        <v>182</v>
      </c>
      <c r="I42" s="17" t="s">
        <v>183</v>
      </c>
      <c r="J42" s="37" t="s">
        <v>436</v>
      </c>
    </row>
    <row r="43" spans="1:10" s="3" customFormat="1" ht="127.15" hidden="1" customHeight="1" x14ac:dyDescent="0.25">
      <c r="A43" s="57" t="s">
        <v>195</v>
      </c>
      <c r="B43" s="188" t="s">
        <v>196</v>
      </c>
      <c r="C43" s="49" t="s">
        <v>197</v>
      </c>
      <c r="D43" s="50" t="s">
        <v>182</v>
      </c>
      <c r="E43" s="50" t="s">
        <v>182</v>
      </c>
      <c r="F43" s="50" t="s">
        <v>182</v>
      </c>
      <c r="G43" s="50" t="s">
        <v>182</v>
      </c>
      <c r="H43" s="50" t="s">
        <v>182</v>
      </c>
      <c r="I43" s="17" t="s">
        <v>183</v>
      </c>
      <c r="J43" s="37" t="s">
        <v>436</v>
      </c>
    </row>
    <row r="44" spans="1:10" s="3" customFormat="1" ht="127.15" customHeight="1" x14ac:dyDescent="0.25">
      <c r="A44" s="57" t="s">
        <v>438</v>
      </c>
      <c r="B44" s="16" t="s">
        <v>437</v>
      </c>
      <c r="C44" s="49" t="s">
        <v>198</v>
      </c>
      <c r="D44" s="50">
        <v>2</v>
      </c>
      <c r="E44" s="50">
        <v>1</v>
      </c>
      <c r="F44" s="50" t="s">
        <v>182</v>
      </c>
      <c r="G44" s="50" t="s">
        <v>182</v>
      </c>
      <c r="H44" s="50"/>
      <c r="I44" s="17"/>
      <c r="J44" s="37" t="s">
        <v>436</v>
      </c>
    </row>
    <row r="45" spans="1:10" s="3" customFormat="1" ht="31.5" customHeight="1" x14ac:dyDescent="0.25">
      <c r="A45" s="57" t="s">
        <v>179</v>
      </c>
      <c r="B45" s="322" t="s">
        <v>311</v>
      </c>
      <c r="C45" s="323"/>
      <c r="D45" s="323"/>
      <c r="E45" s="323"/>
      <c r="F45" s="323"/>
      <c r="G45" s="323"/>
      <c r="H45" s="323"/>
      <c r="I45" s="324"/>
      <c r="J45" s="38"/>
    </row>
    <row r="46" spans="1:10" s="3" customFormat="1" ht="27" customHeight="1" x14ac:dyDescent="0.25">
      <c r="A46" s="57" t="s">
        <v>14</v>
      </c>
      <c r="B46" s="319" t="s">
        <v>121</v>
      </c>
      <c r="C46" s="320"/>
      <c r="D46" s="320"/>
      <c r="E46" s="320"/>
      <c r="F46" s="320"/>
      <c r="G46" s="320"/>
      <c r="H46" s="320"/>
      <c r="I46" s="321"/>
      <c r="J46" s="38"/>
    </row>
    <row r="47" spans="1:10" s="3" customFormat="1" ht="114.6" customHeight="1" x14ac:dyDescent="0.25">
      <c r="A47" s="57" t="s">
        <v>15</v>
      </c>
      <c r="B47" s="16" t="s">
        <v>199</v>
      </c>
      <c r="C47" s="49" t="s">
        <v>158</v>
      </c>
      <c r="D47" s="50">
        <v>100</v>
      </c>
      <c r="E47" s="50" t="s">
        <v>182</v>
      </c>
      <c r="F47" s="50" t="s">
        <v>182</v>
      </c>
      <c r="G47" s="50" t="s">
        <v>182</v>
      </c>
      <c r="H47" s="50" t="s">
        <v>182</v>
      </c>
      <c r="I47" s="25" t="s">
        <v>469</v>
      </c>
      <c r="J47" s="37" t="s">
        <v>439</v>
      </c>
    </row>
    <row r="48" spans="1:10" s="3" customFormat="1" ht="94.15" customHeight="1" x14ac:dyDescent="0.25">
      <c r="A48" s="57" t="s">
        <v>16</v>
      </c>
      <c r="B48" s="10" t="s">
        <v>200</v>
      </c>
      <c r="C48" s="49" t="s">
        <v>158</v>
      </c>
      <c r="D48" s="50">
        <v>100</v>
      </c>
      <c r="E48" s="50" t="s">
        <v>182</v>
      </c>
      <c r="F48" s="50" t="s">
        <v>182</v>
      </c>
      <c r="G48" s="50" t="s">
        <v>182</v>
      </c>
      <c r="H48" s="50" t="s">
        <v>182</v>
      </c>
      <c r="I48" s="25" t="s">
        <v>469</v>
      </c>
      <c r="J48" s="37" t="s">
        <v>439</v>
      </c>
    </row>
    <row r="49" spans="1:10" s="3" customFormat="1" ht="99" customHeight="1" x14ac:dyDescent="0.25">
      <c r="A49" s="57" t="s">
        <v>387</v>
      </c>
      <c r="B49" s="16" t="s">
        <v>201</v>
      </c>
      <c r="C49" s="49" t="s">
        <v>158</v>
      </c>
      <c r="D49" s="50">
        <v>100</v>
      </c>
      <c r="E49" s="50" t="s">
        <v>182</v>
      </c>
      <c r="F49" s="50" t="s">
        <v>182</v>
      </c>
      <c r="G49" s="50" t="s">
        <v>182</v>
      </c>
      <c r="H49" s="50" t="s">
        <v>182</v>
      </c>
      <c r="I49" s="25" t="s">
        <v>469</v>
      </c>
      <c r="J49" s="37" t="s">
        <v>439</v>
      </c>
    </row>
    <row r="50" spans="1:10" s="3" customFormat="1" ht="96" customHeight="1" x14ac:dyDescent="0.25">
      <c r="A50" s="57" t="s">
        <v>111</v>
      </c>
      <c r="B50" s="10" t="s">
        <v>202</v>
      </c>
      <c r="C50" s="49" t="s">
        <v>158</v>
      </c>
      <c r="D50" s="50">
        <v>100</v>
      </c>
      <c r="E50" s="50" t="s">
        <v>182</v>
      </c>
      <c r="F50" s="50" t="s">
        <v>182</v>
      </c>
      <c r="G50" s="50" t="s">
        <v>182</v>
      </c>
      <c r="H50" s="50" t="s">
        <v>182</v>
      </c>
      <c r="I50" s="25" t="s">
        <v>469</v>
      </c>
      <c r="J50" s="37" t="s">
        <v>439</v>
      </c>
    </row>
    <row r="51" spans="1:10" s="3" customFormat="1" ht="111.75" customHeight="1" x14ac:dyDescent="0.25">
      <c r="A51" s="57" t="s">
        <v>388</v>
      </c>
      <c r="B51" s="26" t="s">
        <v>203</v>
      </c>
      <c r="C51" s="49" t="s">
        <v>158</v>
      </c>
      <c r="D51" s="50">
        <v>100</v>
      </c>
      <c r="E51" s="50" t="s">
        <v>182</v>
      </c>
      <c r="F51" s="50" t="s">
        <v>182</v>
      </c>
      <c r="G51" s="50" t="s">
        <v>182</v>
      </c>
      <c r="H51" s="50" t="s">
        <v>182</v>
      </c>
      <c r="I51" s="25" t="s">
        <v>469</v>
      </c>
      <c r="J51" s="37" t="s">
        <v>439</v>
      </c>
    </row>
    <row r="52" spans="1:10" s="3" customFormat="1" ht="29.45" customHeight="1" x14ac:dyDescent="0.25">
      <c r="A52" s="57" t="s">
        <v>372</v>
      </c>
      <c r="B52" s="319" t="s">
        <v>204</v>
      </c>
      <c r="C52" s="320"/>
      <c r="D52" s="320"/>
      <c r="E52" s="320"/>
      <c r="F52" s="320"/>
      <c r="G52" s="320"/>
      <c r="H52" s="320"/>
      <c r="I52" s="321"/>
      <c r="J52" s="38"/>
    </row>
    <row r="53" spans="1:10" s="3" customFormat="1" ht="323.25" customHeight="1" x14ac:dyDescent="0.25">
      <c r="A53" s="57" t="s">
        <v>114</v>
      </c>
      <c r="B53" s="10" t="s">
        <v>205</v>
      </c>
      <c r="C53" s="49" t="s">
        <v>158</v>
      </c>
      <c r="D53" s="50">
        <v>71</v>
      </c>
      <c r="E53" s="50" t="s">
        <v>182</v>
      </c>
      <c r="F53" s="50" t="s">
        <v>182</v>
      </c>
      <c r="G53" s="50">
        <v>72.900000000000006</v>
      </c>
      <c r="H53" s="50">
        <v>72.900000000000006</v>
      </c>
      <c r="I53" s="25" t="s">
        <v>478</v>
      </c>
      <c r="J53" s="37" t="s">
        <v>465</v>
      </c>
    </row>
    <row r="54" spans="1:10" s="3" customFormat="1" ht="327.75" customHeight="1" x14ac:dyDescent="0.25">
      <c r="A54" s="57" t="s">
        <v>116</v>
      </c>
      <c r="B54" s="10" t="s">
        <v>206</v>
      </c>
      <c r="C54" s="49" t="s">
        <v>158</v>
      </c>
      <c r="D54" s="50">
        <v>90.5</v>
      </c>
      <c r="E54" s="50" t="s">
        <v>182</v>
      </c>
      <c r="F54" s="50" t="s">
        <v>182</v>
      </c>
      <c r="G54" s="50">
        <v>88.45</v>
      </c>
      <c r="H54" s="50">
        <v>88.45</v>
      </c>
      <c r="I54" s="25" t="s">
        <v>478</v>
      </c>
      <c r="J54" s="37" t="s">
        <v>465</v>
      </c>
    </row>
    <row r="55" spans="1:10" s="3" customFormat="1" ht="28.9" customHeight="1" x14ac:dyDescent="0.25">
      <c r="A55" s="57" t="s">
        <v>120</v>
      </c>
      <c r="B55" s="322" t="s">
        <v>207</v>
      </c>
      <c r="C55" s="323"/>
      <c r="D55" s="323"/>
      <c r="E55" s="323"/>
      <c r="F55" s="323"/>
      <c r="G55" s="323"/>
      <c r="H55" s="323"/>
      <c r="I55" s="324"/>
      <c r="J55" s="38"/>
    </row>
    <row r="56" spans="1:10" s="3" customFormat="1" ht="117.75" customHeight="1" x14ac:dyDescent="0.25">
      <c r="A56" s="49" t="s">
        <v>122</v>
      </c>
      <c r="B56" s="10" t="s">
        <v>208</v>
      </c>
      <c r="C56" s="49" t="s">
        <v>209</v>
      </c>
      <c r="D56" s="50">
        <v>63</v>
      </c>
      <c r="E56" s="61" t="s">
        <v>182</v>
      </c>
      <c r="F56" s="50" t="s">
        <v>182</v>
      </c>
      <c r="G56" s="50" t="s">
        <v>182</v>
      </c>
      <c r="H56" s="50" t="s">
        <v>182</v>
      </c>
      <c r="I56" s="62" t="s">
        <v>469</v>
      </c>
      <c r="J56" s="37" t="s">
        <v>466</v>
      </c>
    </row>
    <row r="57" spans="1:10" s="3" customFormat="1" ht="81" customHeight="1" x14ac:dyDescent="0.25">
      <c r="A57" s="49" t="s">
        <v>389</v>
      </c>
      <c r="B57" s="10" t="s">
        <v>210</v>
      </c>
      <c r="C57" s="49" t="s">
        <v>198</v>
      </c>
      <c r="D57" s="50">
        <v>2</v>
      </c>
      <c r="E57" s="61">
        <v>2</v>
      </c>
      <c r="F57" s="50">
        <v>2</v>
      </c>
      <c r="G57" s="50">
        <v>2</v>
      </c>
      <c r="H57" s="50">
        <v>2</v>
      </c>
      <c r="I57" s="25" t="s">
        <v>469</v>
      </c>
      <c r="J57" s="37" t="s">
        <v>440</v>
      </c>
    </row>
    <row r="58" spans="1:10" s="3" customFormat="1" ht="127.5" customHeight="1" x14ac:dyDescent="0.25">
      <c r="A58" s="57" t="s">
        <v>390</v>
      </c>
      <c r="B58" s="10" t="s">
        <v>211</v>
      </c>
      <c r="C58" s="49" t="s">
        <v>158</v>
      </c>
      <c r="D58" s="50">
        <v>100</v>
      </c>
      <c r="E58" s="63">
        <v>100</v>
      </c>
      <c r="F58" s="61">
        <v>100</v>
      </c>
      <c r="G58" s="50">
        <v>100</v>
      </c>
      <c r="H58" s="50">
        <v>100</v>
      </c>
      <c r="I58" s="25" t="s">
        <v>469</v>
      </c>
      <c r="J58" s="37" t="s">
        <v>441</v>
      </c>
    </row>
    <row r="59" spans="1:10" s="3" customFormat="1" ht="237" customHeight="1" x14ac:dyDescent="0.25">
      <c r="A59" s="57" t="s">
        <v>391</v>
      </c>
      <c r="B59" s="10" t="s">
        <v>212</v>
      </c>
      <c r="C59" s="49" t="s">
        <v>158</v>
      </c>
      <c r="D59" s="50">
        <v>94</v>
      </c>
      <c r="E59" s="63" t="s">
        <v>182</v>
      </c>
      <c r="F59" s="50" t="s">
        <v>182</v>
      </c>
      <c r="G59" s="50" t="s">
        <v>182</v>
      </c>
      <c r="H59" s="50" t="s">
        <v>182</v>
      </c>
      <c r="I59" s="25" t="s">
        <v>469</v>
      </c>
      <c r="J59" s="37" t="s">
        <v>441</v>
      </c>
    </row>
    <row r="60" spans="1:10" s="3" customFormat="1" ht="32.25" customHeight="1" x14ac:dyDescent="0.25">
      <c r="A60" s="335" t="s">
        <v>392</v>
      </c>
      <c r="B60" s="336"/>
      <c r="C60" s="336"/>
      <c r="D60" s="336"/>
      <c r="E60" s="336"/>
      <c r="F60" s="336"/>
      <c r="G60" s="336"/>
      <c r="H60" s="336"/>
      <c r="I60" s="337"/>
      <c r="J60" s="38"/>
    </row>
    <row r="61" spans="1:10" s="3" customFormat="1" ht="102.75" customHeight="1" x14ac:dyDescent="0.25">
      <c r="A61" s="57" t="s">
        <v>393</v>
      </c>
      <c r="B61" s="51" t="s">
        <v>394</v>
      </c>
      <c r="C61" s="49" t="s">
        <v>158</v>
      </c>
      <c r="D61" s="50">
        <v>0.4</v>
      </c>
      <c r="E61" s="63" t="s">
        <v>182</v>
      </c>
      <c r="F61" s="50" t="s">
        <v>182</v>
      </c>
      <c r="G61" s="50" t="s">
        <v>182</v>
      </c>
      <c r="H61" s="50" t="s">
        <v>182</v>
      </c>
      <c r="I61" s="25" t="s">
        <v>469</v>
      </c>
      <c r="J61" s="37" t="s">
        <v>434</v>
      </c>
    </row>
    <row r="62" spans="1:10" s="3" customFormat="1" ht="98.25" customHeight="1" x14ac:dyDescent="0.25">
      <c r="A62" s="57" t="s">
        <v>395</v>
      </c>
      <c r="B62" s="10" t="s">
        <v>397</v>
      </c>
      <c r="C62" s="49" t="s">
        <v>158</v>
      </c>
      <c r="D62" s="50">
        <v>19.5</v>
      </c>
      <c r="E62" s="63" t="s">
        <v>182</v>
      </c>
      <c r="F62" s="50" t="s">
        <v>182</v>
      </c>
      <c r="G62" s="50" t="s">
        <v>182</v>
      </c>
      <c r="H62" s="50" t="s">
        <v>182</v>
      </c>
      <c r="I62" s="25" t="s">
        <v>469</v>
      </c>
      <c r="J62" s="37" t="s">
        <v>434</v>
      </c>
    </row>
    <row r="63" spans="1:10" s="3" customFormat="1" ht="119.25" customHeight="1" x14ac:dyDescent="0.25">
      <c r="A63" s="64" t="s">
        <v>396</v>
      </c>
      <c r="B63" s="10" t="s">
        <v>398</v>
      </c>
      <c r="C63" s="49" t="s">
        <v>158</v>
      </c>
      <c r="D63" s="50">
        <v>99.6</v>
      </c>
      <c r="E63" s="63" t="s">
        <v>182</v>
      </c>
      <c r="F63" s="50" t="s">
        <v>182</v>
      </c>
      <c r="G63" s="50" t="s">
        <v>182</v>
      </c>
      <c r="H63" s="50" t="s">
        <v>182</v>
      </c>
      <c r="I63" s="25" t="s">
        <v>469</v>
      </c>
      <c r="J63" s="37" t="s">
        <v>434</v>
      </c>
    </row>
    <row r="64" spans="1:10" s="3" customFormat="1" ht="76.5" customHeight="1" x14ac:dyDescent="0.25">
      <c r="A64" s="64" t="s">
        <v>399</v>
      </c>
      <c r="B64" s="10" t="s">
        <v>400</v>
      </c>
      <c r="C64" s="49" t="s">
        <v>158</v>
      </c>
      <c r="D64" s="50">
        <v>100</v>
      </c>
      <c r="E64" s="63" t="s">
        <v>182</v>
      </c>
      <c r="F64" s="50" t="s">
        <v>182</v>
      </c>
      <c r="G64" s="50" t="s">
        <v>182</v>
      </c>
      <c r="H64" s="50" t="s">
        <v>182</v>
      </c>
      <c r="I64" s="25" t="s">
        <v>469</v>
      </c>
      <c r="J64" s="37" t="s">
        <v>434</v>
      </c>
    </row>
    <row r="65" spans="1:10" s="3" customFormat="1" ht="36" customHeight="1" x14ac:dyDescent="0.25">
      <c r="A65" s="335" t="s">
        <v>401</v>
      </c>
      <c r="B65" s="336"/>
      <c r="C65" s="336"/>
      <c r="D65" s="336"/>
      <c r="E65" s="336"/>
      <c r="F65" s="336"/>
      <c r="G65" s="336"/>
      <c r="H65" s="336"/>
      <c r="I65" s="337"/>
      <c r="J65" s="38"/>
    </row>
    <row r="66" spans="1:10" s="3" customFormat="1" ht="91.5" customHeight="1" x14ac:dyDescent="0.25">
      <c r="A66" s="57" t="s">
        <v>130</v>
      </c>
      <c r="B66" s="10" t="s">
        <v>340</v>
      </c>
      <c r="C66" s="49" t="s">
        <v>245</v>
      </c>
      <c r="D66" s="147">
        <v>7.63</v>
      </c>
      <c r="E66" s="147">
        <v>0.89200000000000002</v>
      </c>
      <c r="F66" s="147">
        <v>1.8939999999999999</v>
      </c>
      <c r="G66" s="147">
        <v>4.25</v>
      </c>
      <c r="H66" s="147">
        <v>4.25</v>
      </c>
      <c r="I66" s="25"/>
      <c r="J66" s="37" t="s">
        <v>513</v>
      </c>
    </row>
    <row r="67" spans="1:10" s="3" customFormat="1" ht="75" customHeight="1" x14ac:dyDescent="0.25">
      <c r="A67" s="57" t="s">
        <v>132</v>
      </c>
      <c r="B67" s="10" t="s">
        <v>341</v>
      </c>
      <c r="C67" s="49" t="s">
        <v>163</v>
      </c>
      <c r="D67" s="147">
        <v>0.42</v>
      </c>
      <c r="E67" s="147">
        <v>4.5999999999999999E-2</v>
      </c>
      <c r="F67" s="147">
        <v>9.7000000000000003E-2</v>
      </c>
      <c r="G67" s="147">
        <v>0.245</v>
      </c>
      <c r="H67" s="147">
        <v>0.245</v>
      </c>
      <c r="I67" s="25"/>
      <c r="J67" s="37" t="s">
        <v>513</v>
      </c>
    </row>
    <row r="68" spans="1:10" s="3" customFormat="1" ht="27.75" customHeight="1" x14ac:dyDescent="0.25">
      <c r="A68" s="335" t="s">
        <v>402</v>
      </c>
      <c r="B68" s="336"/>
      <c r="C68" s="336"/>
      <c r="D68" s="336"/>
      <c r="E68" s="336"/>
      <c r="F68" s="336"/>
      <c r="G68" s="336"/>
      <c r="H68" s="336"/>
      <c r="I68" s="337"/>
      <c r="J68" s="38"/>
    </row>
    <row r="69" spans="1:10" s="3" customFormat="1" ht="76.5" customHeight="1" x14ac:dyDescent="0.25">
      <c r="A69" s="57" t="s">
        <v>243</v>
      </c>
      <c r="B69" s="10" t="s">
        <v>249</v>
      </c>
      <c r="C69" s="49" t="s">
        <v>158</v>
      </c>
      <c r="D69" s="50">
        <v>83.1</v>
      </c>
      <c r="E69" s="63" t="s">
        <v>182</v>
      </c>
      <c r="F69" s="50" t="s">
        <v>182</v>
      </c>
      <c r="G69" s="50" t="s">
        <v>182</v>
      </c>
      <c r="H69" s="50" t="s">
        <v>182</v>
      </c>
      <c r="I69" s="65" t="s">
        <v>468</v>
      </c>
      <c r="J69" s="37" t="s">
        <v>435</v>
      </c>
    </row>
    <row r="70" spans="1:10" s="3" customFormat="1" ht="89.25" customHeight="1" x14ac:dyDescent="0.25">
      <c r="A70" s="57" t="s">
        <v>244</v>
      </c>
      <c r="B70" s="10" t="s">
        <v>250</v>
      </c>
      <c r="C70" s="49" t="s">
        <v>158</v>
      </c>
      <c r="D70" s="50">
        <v>96.6</v>
      </c>
      <c r="E70" s="63" t="s">
        <v>182</v>
      </c>
      <c r="F70" s="50" t="s">
        <v>182</v>
      </c>
      <c r="G70" s="50" t="s">
        <v>182</v>
      </c>
      <c r="H70" s="50" t="s">
        <v>182</v>
      </c>
      <c r="I70" s="65" t="s">
        <v>468</v>
      </c>
      <c r="J70" s="37" t="s">
        <v>435</v>
      </c>
    </row>
    <row r="71" spans="1:10" s="3" customFormat="1" ht="141" hidden="1" customHeight="1" x14ac:dyDescent="0.25">
      <c r="A71" s="57" t="s">
        <v>251</v>
      </c>
      <c r="B71" s="10" t="s">
        <v>253</v>
      </c>
      <c r="C71" s="49" t="s">
        <v>252</v>
      </c>
      <c r="D71" s="50">
        <v>2</v>
      </c>
      <c r="E71" s="63"/>
      <c r="F71" s="50"/>
      <c r="G71" s="50"/>
      <c r="H71" s="50"/>
      <c r="I71" s="25"/>
      <c r="J71" s="37" t="s">
        <v>435</v>
      </c>
    </row>
    <row r="72" spans="1:10" s="3" customFormat="1" ht="129.75" customHeight="1" x14ac:dyDescent="0.25">
      <c r="A72" s="57" t="s">
        <v>312</v>
      </c>
      <c r="B72" s="10" t="s">
        <v>313</v>
      </c>
      <c r="C72" s="49" t="s">
        <v>252</v>
      </c>
      <c r="D72" s="50">
        <v>7</v>
      </c>
      <c r="E72" s="63" t="s">
        <v>182</v>
      </c>
      <c r="F72" s="50" t="s">
        <v>182</v>
      </c>
      <c r="G72" s="50" t="s">
        <v>182</v>
      </c>
      <c r="H72" s="50" t="s">
        <v>182</v>
      </c>
      <c r="I72" s="25" t="s">
        <v>469</v>
      </c>
      <c r="J72" s="37" t="s">
        <v>435</v>
      </c>
    </row>
    <row r="73" spans="1:10" x14ac:dyDescent="0.25">
      <c r="A73" s="66" t="s">
        <v>213</v>
      </c>
    </row>
    <row r="74" spans="1:10" ht="37.5" customHeight="1" x14ac:dyDescent="0.25">
      <c r="A74" s="325" t="s">
        <v>323</v>
      </c>
      <c r="B74" s="326"/>
      <c r="C74" s="326"/>
      <c r="D74" s="326"/>
      <c r="E74" s="326"/>
      <c r="F74" s="326"/>
      <c r="G74" s="326"/>
      <c r="H74" s="326"/>
      <c r="I74" s="326"/>
    </row>
  </sheetData>
  <mergeCells count="24">
    <mergeCell ref="J3:J9"/>
    <mergeCell ref="A3:I3"/>
    <mergeCell ref="A4:I4"/>
    <mergeCell ref="A5:I5"/>
    <mergeCell ref="A6:A8"/>
    <mergeCell ref="B6:B8"/>
    <mergeCell ref="C6:C8"/>
    <mergeCell ref="I6:I8"/>
    <mergeCell ref="D7:D8"/>
    <mergeCell ref="E7:G7"/>
    <mergeCell ref="H7:H8"/>
    <mergeCell ref="D6:G6"/>
    <mergeCell ref="B46:I46"/>
    <mergeCell ref="B52:I52"/>
    <mergeCell ref="B55:I55"/>
    <mergeCell ref="A74:I74"/>
    <mergeCell ref="B11:I11"/>
    <mergeCell ref="B15:I15"/>
    <mergeCell ref="B20:I20"/>
    <mergeCell ref="B36:I36"/>
    <mergeCell ref="A60:I60"/>
    <mergeCell ref="A65:I65"/>
    <mergeCell ref="A68:I68"/>
    <mergeCell ref="B45:I45"/>
  </mergeCells>
  <pageMargins left="0.39370078740157483" right="0.39370078740157483" top="0.74803149606299213" bottom="0.74803149606299213" header="0.31496062992125984" footer="0.31496062992125984"/>
  <pageSetup paperSize="9" scale="45" fitToHeight="100" orientation="portrait" r:id="rId1"/>
  <rowBreaks count="1" manualBreakCount="1">
    <brk id="5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7</vt:i4>
      </vt:variant>
    </vt:vector>
  </HeadingPairs>
  <TitlesOfParts>
    <vt:vector size="11" baseType="lpstr">
      <vt:lpstr>приложение 12</vt:lpstr>
      <vt:lpstr>приложение 13 ФЭУ</vt:lpstr>
      <vt:lpstr>приложение 14 ФЭУ</vt:lpstr>
      <vt:lpstr>приложение 15</vt:lpstr>
      <vt:lpstr>'приложение 12'!Заголовки_для_печати</vt:lpstr>
      <vt:lpstr>'приложение 13 ФЭУ'!Заголовки_для_печати</vt:lpstr>
      <vt:lpstr>'приложение 14 ФЭУ'!Заголовки_для_печати</vt:lpstr>
      <vt:lpstr>'приложение 12'!Область_печати</vt:lpstr>
      <vt:lpstr>'приложение 13 ФЭУ'!Область_печати</vt:lpstr>
      <vt:lpstr>'приложение 14 ФЭУ'!Область_печати</vt:lpstr>
      <vt:lpstr>'приложение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Клеймёнова Ирина Геннадьевна</dc:creator>
  <cp:lastModifiedBy>Ахмедзянова Екатерина Алексеевна</cp:lastModifiedBy>
  <cp:lastPrinted>2022-10-19T01:53:11Z</cp:lastPrinted>
  <dcterms:created xsi:type="dcterms:W3CDTF">2012-09-18T02:50:25Z</dcterms:created>
  <dcterms:modified xsi:type="dcterms:W3CDTF">2022-10-19T08:03:25Z</dcterms:modified>
</cp:coreProperties>
</file>